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90" windowWidth="19200" windowHeight="11640"/>
  </bookViews>
  <sheets>
    <sheet name="组合机" sheetId="1" r:id="rId1"/>
    <sheet name="低露点" sheetId="4" r:id="rId2"/>
    <sheet name="空调箱" sheetId="5" r:id="rId3"/>
    <sheet name="负荷计算" sheetId="6" r:id="rId4"/>
  </sheets>
  <calcPr calcId="124519"/>
</workbook>
</file>

<file path=xl/calcChain.xml><?xml version="1.0" encoding="utf-8"?>
<calcChain xmlns="http://schemas.openxmlformats.org/spreadsheetml/2006/main">
  <c r="T23" i="1"/>
  <c r="T27" i="4"/>
  <c r="P6" i="5"/>
  <c r="P6" i="4"/>
  <c r="P17" s="1"/>
  <c r="P6" i="1"/>
  <c r="P24"/>
  <c r="L35" i="5"/>
  <c r="M48" i="4"/>
  <c r="M41" i="1"/>
  <c r="H35" i="5"/>
  <c r="I48" i="4"/>
  <c r="I41" i="1"/>
  <c r="T10" i="5"/>
  <c r="T18" i="4"/>
  <c r="P15" i="5"/>
  <c r="P14"/>
  <c r="P13"/>
  <c r="P12"/>
  <c r="P11"/>
  <c r="P10"/>
  <c r="P9"/>
  <c r="P8"/>
  <c r="P7"/>
  <c r="T15"/>
  <c r="T14"/>
  <c r="G44"/>
  <c r="G43"/>
  <c r="G36"/>
  <c r="G37"/>
  <c r="G38"/>
  <c r="G39"/>
  <c r="G40"/>
  <c r="G41"/>
  <c r="G42"/>
  <c r="G35"/>
  <c r="H48" i="4"/>
  <c r="P11" i="1"/>
  <c r="P12"/>
  <c r="H57" i="4"/>
  <c r="H56"/>
  <c r="H49"/>
  <c r="H50"/>
  <c r="H51"/>
  <c r="H52"/>
  <c r="H53"/>
  <c r="H54"/>
  <c r="H55"/>
  <c r="H41" i="1"/>
  <c r="P8"/>
  <c r="P24" i="4"/>
  <c r="T22"/>
  <c r="T21"/>
  <c r="T20"/>
  <c r="T19"/>
  <c r="T18" i="1"/>
  <c r="T17"/>
  <c r="T14" s="1"/>
  <c r="T16"/>
  <c r="T15"/>
  <c r="P27" i="4"/>
  <c r="P26"/>
  <c r="P25"/>
  <c r="P23"/>
  <c r="P22"/>
  <c r="P15"/>
  <c r="P14"/>
  <c r="P13"/>
  <c r="P12"/>
  <c r="P11"/>
  <c r="P26" i="1"/>
  <c r="P25"/>
  <c r="P22"/>
  <c r="P23"/>
  <c r="P14"/>
  <c r="P13"/>
  <c r="V24" i="4"/>
  <c r="V20" i="1"/>
  <c r="P21" i="4"/>
  <c r="P10"/>
  <c r="P9"/>
  <c r="P8"/>
  <c r="P7"/>
  <c r="P18" s="1"/>
  <c r="P7" i="1"/>
  <c r="P18" s="1"/>
  <c r="P21"/>
  <c r="H42"/>
  <c r="H43"/>
  <c r="H44"/>
  <c r="H45"/>
  <c r="H46"/>
  <c r="H47"/>
  <c r="H48"/>
  <c r="H49"/>
  <c r="H50"/>
  <c r="P10"/>
  <c r="P9"/>
  <c r="T13" i="5"/>
  <c r="T12"/>
  <c r="T11"/>
  <c r="P15" i="1" l="1"/>
  <c r="P27"/>
  <c r="P17"/>
</calcChain>
</file>

<file path=xl/sharedStrings.xml><?xml version="1.0" encoding="utf-8"?>
<sst xmlns="http://schemas.openxmlformats.org/spreadsheetml/2006/main" count="532" uniqueCount="259">
  <si>
    <t>项目</t>
    <phoneticPr fontId="1" type="noConversion"/>
  </si>
  <si>
    <t>功率用量</t>
    <phoneticPr fontId="1" type="noConversion"/>
  </si>
  <si>
    <t>状态点</t>
    <phoneticPr fontId="1" type="noConversion"/>
  </si>
  <si>
    <t>风量m3/h</t>
    <phoneticPr fontId="1" type="noConversion"/>
  </si>
  <si>
    <t>温度℃</t>
    <phoneticPr fontId="1" type="noConversion"/>
  </si>
  <si>
    <t>相对湿度%</t>
    <phoneticPr fontId="1" type="noConversion"/>
  </si>
  <si>
    <t>含湿量g/kg</t>
    <phoneticPr fontId="1" type="noConversion"/>
  </si>
  <si>
    <t>焓值kj/kg</t>
    <phoneticPr fontId="1" type="noConversion"/>
  </si>
  <si>
    <t>前表冷kw</t>
    <phoneticPr fontId="1" type="noConversion"/>
  </si>
  <si>
    <t>中表冷kw</t>
    <phoneticPr fontId="1" type="noConversion"/>
  </si>
  <si>
    <t>后表冷kw</t>
    <phoneticPr fontId="1" type="noConversion"/>
  </si>
  <si>
    <t>处理风机kw</t>
    <phoneticPr fontId="1" type="noConversion"/>
  </si>
  <si>
    <t>蒸汽用量kg/h</t>
    <phoneticPr fontId="1" type="noConversion"/>
  </si>
  <si>
    <t>电加热kw</t>
    <phoneticPr fontId="1" type="noConversion"/>
  </si>
  <si>
    <t>后加热kw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</si>
  <si>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</si>
  <si>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</si>
  <si>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</si>
  <si>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</si>
  <si>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</si>
  <si>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</si>
  <si>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</si>
  <si>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</si>
  <si>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</si>
  <si>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</si>
  <si>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</si>
  <si>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长m</t>
    <phoneticPr fontId="1" type="noConversion"/>
  </si>
  <si>
    <t>宽m</t>
    <phoneticPr fontId="1" type="noConversion"/>
  </si>
  <si>
    <t>高m</t>
    <phoneticPr fontId="1" type="noConversion"/>
  </si>
  <si>
    <t>体积m3</t>
    <phoneticPr fontId="1" type="noConversion"/>
  </si>
  <si>
    <t>净化等级</t>
    <phoneticPr fontId="1" type="noConversion"/>
  </si>
  <si>
    <t>设计参数</t>
  </si>
  <si>
    <t>人员产热量kw</t>
    <phoneticPr fontId="1" type="noConversion"/>
  </si>
  <si>
    <t>设备发热量kw</t>
    <phoneticPr fontId="1" type="noConversion"/>
  </si>
  <si>
    <t>照明发热量kw</t>
    <phoneticPr fontId="1" type="noConversion"/>
  </si>
  <si>
    <t>设备功率</t>
    <phoneticPr fontId="1" type="noConversion"/>
  </si>
  <si>
    <t>照明功率</t>
    <phoneticPr fontId="1" type="noConversion"/>
  </si>
  <si>
    <t>人数</t>
    <phoneticPr fontId="1" type="noConversion"/>
  </si>
  <si>
    <t>排风量</t>
    <phoneticPr fontId="1" type="noConversion"/>
  </si>
  <si>
    <t>设备功率kw</t>
    <phoneticPr fontId="1" type="noConversion"/>
  </si>
  <si>
    <t>照明功率kw</t>
    <phoneticPr fontId="1" type="noConversion"/>
  </si>
  <si>
    <t>其他湿负荷g/h</t>
    <phoneticPr fontId="1" type="noConversion"/>
  </si>
  <si>
    <t>围护面积m2</t>
    <phoneticPr fontId="1" type="noConversion"/>
  </si>
  <si>
    <t>其他冷负荷</t>
    <phoneticPr fontId="1" type="noConversion"/>
  </si>
  <si>
    <t>合计kw</t>
    <phoneticPr fontId="1" type="noConversion"/>
  </si>
  <si>
    <t>围护渗热kw</t>
    <phoneticPr fontId="1" type="noConversion"/>
  </si>
  <si>
    <t>备注</t>
    <phoneticPr fontId="1" type="noConversion"/>
  </si>
  <si>
    <t>回风漏风量m3/h</t>
    <phoneticPr fontId="1" type="noConversion"/>
  </si>
  <si>
    <t>房间冷负荷合计</t>
    <phoneticPr fontId="1" type="noConversion"/>
  </si>
  <si>
    <t>备注</t>
    <phoneticPr fontId="1" type="noConversion"/>
  </si>
  <si>
    <t>房间湿负荷合计</t>
    <phoneticPr fontId="1" type="noConversion"/>
  </si>
  <si>
    <t>开门漏风量m3/h</t>
    <phoneticPr fontId="1" type="noConversion"/>
  </si>
  <si>
    <t>人员产湿g/h</t>
    <phoneticPr fontId="1" type="noConversion"/>
  </si>
  <si>
    <t>回风产湿g/h</t>
    <phoneticPr fontId="1" type="noConversion"/>
  </si>
  <si>
    <t>开门产湿g/h</t>
    <phoneticPr fontId="1" type="noConversion"/>
  </si>
  <si>
    <t>渗透产湿g/h</t>
    <phoneticPr fontId="1" type="noConversion"/>
  </si>
  <si>
    <t>合计g/h</t>
    <phoneticPr fontId="1" type="noConversion"/>
  </si>
  <si>
    <t>房间参数</t>
    <phoneticPr fontId="1" type="noConversion"/>
  </si>
  <si>
    <t>g/h</t>
    <phoneticPr fontId="1" type="noConversion"/>
  </si>
  <si>
    <t>再生风机kw</t>
    <phoneticPr fontId="1" type="noConversion"/>
  </si>
  <si>
    <t>客户要求</t>
    <phoneticPr fontId="1" type="noConversion"/>
  </si>
  <si>
    <t>劳动强度</t>
    <phoneticPr fontId="1" type="noConversion"/>
  </si>
  <si>
    <t>其他产湿量</t>
    <phoneticPr fontId="1" type="noConversion"/>
  </si>
  <si>
    <t>其他热负荷</t>
    <phoneticPr fontId="1" type="noConversion"/>
  </si>
  <si>
    <t>人员产热</t>
    <phoneticPr fontId="1" type="noConversion"/>
  </si>
  <si>
    <t>围护冷负荷</t>
    <phoneticPr fontId="1" type="noConversion"/>
  </si>
  <si>
    <t>设备冷负荷</t>
    <phoneticPr fontId="1" type="noConversion"/>
  </si>
  <si>
    <t>照明冷负荷</t>
    <phoneticPr fontId="1" type="noConversion"/>
  </si>
  <si>
    <t>围护热负荷</t>
    <phoneticPr fontId="1" type="noConversion"/>
  </si>
  <si>
    <t>人员产湿</t>
    <phoneticPr fontId="1" type="noConversion"/>
  </si>
  <si>
    <t>房间渗透</t>
    <phoneticPr fontId="1" type="noConversion"/>
  </si>
  <si>
    <t>扩散产湿</t>
    <phoneticPr fontId="1" type="noConversion"/>
  </si>
  <si>
    <t>总冷负荷</t>
    <phoneticPr fontId="1" type="noConversion"/>
  </si>
  <si>
    <t>实际送风量</t>
    <phoneticPr fontId="1" type="noConversion"/>
  </si>
  <si>
    <t>实际回风量</t>
    <phoneticPr fontId="1" type="noConversion"/>
  </si>
  <si>
    <t>门面积</t>
    <phoneticPr fontId="1" type="noConversion"/>
  </si>
  <si>
    <t>kw</t>
    <phoneticPr fontId="1" type="noConversion"/>
  </si>
  <si>
    <t>kw</t>
    <phoneticPr fontId="1" type="noConversion"/>
  </si>
  <si>
    <t>轻度</t>
    <phoneticPr fontId="1" type="noConversion"/>
  </si>
  <si>
    <t>m2</t>
    <phoneticPr fontId="1" type="noConversion"/>
  </si>
  <si>
    <t>m3/h</t>
    <phoneticPr fontId="1" type="noConversion"/>
  </si>
  <si>
    <t>开门产湿量</t>
    <phoneticPr fontId="1" type="noConversion"/>
  </si>
  <si>
    <t>冬季g/h</t>
    <phoneticPr fontId="1" type="noConversion"/>
  </si>
  <si>
    <t>夏季g/h</t>
    <phoneticPr fontId="1" type="noConversion"/>
  </si>
  <si>
    <t>回风产湿</t>
    <phoneticPr fontId="1" type="noConversion"/>
  </si>
  <si>
    <t>总湿负荷</t>
    <phoneticPr fontId="1" type="noConversion"/>
  </si>
  <si>
    <t>实际制冷量</t>
    <phoneticPr fontId="1" type="noConversion"/>
  </si>
  <si>
    <t>实际除湿量</t>
    <phoneticPr fontId="1" type="noConversion"/>
  </si>
  <si>
    <t>%</t>
    <phoneticPr fontId="1" type="noConversion"/>
  </si>
  <si>
    <t>冷量偏差</t>
    <phoneticPr fontId="1" type="noConversion"/>
  </si>
  <si>
    <t>湿量偏差</t>
    <phoneticPr fontId="1" type="noConversion"/>
  </si>
  <si>
    <t>预计温度</t>
    <phoneticPr fontId="1" type="noConversion"/>
  </si>
  <si>
    <t>℃</t>
    <phoneticPr fontId="1" type="noConversion"/>
  </si>
  <si>
    <t>房间1</t>
    <phoneticPr fontId="1" type="noConversion"/>
  </si>
  <si>
    <t>设备参数</t>
    <phoneticPr fontId="1" type="noConversion"/>
  </si>
  <si>
    <t>设备型号</t>
    <phoneticPr fontId="1" type="noConversion"/>
  </si>
  <si>
    <t>转轮尺寸</t>
    <phoneticPr fontId="1" type="noConversion"/>
  </si>
  <si>
    <t>转轮转速r/h</t>
    <phoneticPr fontId="1" type="noConversion"/>
  </si>
  <si>
    <t>新风量m3/h</t>
    <phoneticPr fontId="1" type="noConversion"/>
  </si>
  <si>
    <t>回风量m3/h</t>
    <phoneticPr fontId="1" type="noConversion"/>
  </si>
  <si>
    <t>送风量m3/h</t>
    <phoneticPr fontId="1" type="noConversion"/>
  </si>
  <si>
    <t>总制冷量kw</t>
    <phoneticPr fontId="1" type="noConversion"/>
  </si>
  <si>
    <t>设备总功率kw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</si>
  <si>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</si>
  <si>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</si>
  <si>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</si>
  <si>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</si>
  <si>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</si>
  <si>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Q</t>
    <phoneticPr fontId="1" type="noConversion"/>
  </si>
  <si>
    <t>前表冷</t>
    <phoneticPr fontId="1" type="noConversion"/>
  </si>
  <si>
    <t>中表冷</t>
    <phoneticPr fontId="1" type="noConversion"/>
  </si>
  <si>
    <t>后表冷</t>
    <phoneticPr fontId="1" type="noConversion"/>
  </si>
  <si>
    <t>处理风机1</t>
    <phoneticPr fontId="1" type="noConversion"/>
  </si>
  <si>
    <t>处理风机2</t>
    <phoneticPr fontId="1" type="noConversion"/>
  </si>
  <si>
    <t>再生风机</t>
    <phoneticPr fontId="1" type="noConversion"/>
  </si>
  <si>
    <t>蒸汽加加热1</t>
    <phoneticPr fontId="1" type="noConversion"/>
  </si>
  <si>
    <t>蒸汽加加热2</t>
    <phoneticPr fontId="1" type="noConversion"/>
  </si>
  <si>
    <t>电加热1</t>
    <phoneticPr fontId="1" type="noConversion"/>
  </si>
  <si>
    <t>电加热2</t>
    <phoneticPr fontId="1" type="noConversion"/>
  </si>
  <si>
    <t>后加热</t>
    <phoneticPr fontId="1" type="noConversion"/>
  </si>
  <si>
    <t>kg/h</t>
    <phoneticPr fontId="1" type="noConversion"/>
  </si>
  <si>
    <t>前转轮尺寸</t>
    <phoneticPr fontId="1" type="noConversion"/>
  </si>
  <si>
    <t>前转轮转速r/h</t>
    <phoneticPr fontId="1" type="noConversion"/>
  </si>
  <si>
    <t>表冷kw</t>
    <phoneticPr fontId="1" type="noConversion"/>
  </si>
  <si>
    <t>加热器kw</t>
    <phoneticPr fontId="1" type="noConversion"/>
  </si>
  <si>
    <t>风机kw</t>
    <phoneticPr fontId="1" type="noConversion"/>
  </si>
  <si>
    <t>新风量m3/h</t>
    <phoneticPr fontId="1" type="noConversion"/>
  </si>
  <si>
    <t>回风量m3/h</t>
    <phoneticPr fontId="1" type="noConversion"/>
  </si>
  <si>
    <t>送风量m3/h</t>
    <phoneticPr fontId="1" type="noConversion"/>
  </si>
  <si>
    <t>总制冷量kw</t>
    <phoneticPr fontId="1" type="noConversion"/>
  </si>
  <si>
    <t>设备总功率kw</t>
    <phoneticPr fontId="1" type="noConversion"/>
  </si>
  <si>
    <t>转轮分区</t>
    <phoneticPr fontId="1" type="noConversion"/>
  </si>
  <si>
    <t>后转轮尺寸</t>
    <phoneticPr fontId="1" type="noConversion"/>
  </si>
  <si>
    <t>后转轮转速r/h</t>
    <phoneticPr fontId="1" type="noConversion"/>
  </si>
  <si>
    <t>前转轮分区</t>
    <phoneticPr fontId="1" type="noConversion"/>
  </si>
  <si>
    <t>蒸汽表压Mpa</t>
    <phoneticPr fontId="1" type="noConversion"/>
  </si>
  <si>
    <t>再生温度℃</t>
    <phoneticPr fontId="1" type="noConversion"/>
  </si>
  <si>
    <t>后转轮分区</t>
    <phoneticPr fontId="1" type="noConversion"/>
  </si>
  <si>
    <t>前再生温度℃</t>
    <phoneticPr fontId="1" type="noConversion"/>
  </si>
  <si>
    <t>后再生温度℃</t>
    <phoneticPr fontId="1" type="noConversion"/>
  </si>
  <si>
    <t>湿度</t>
    <phoneticPr fontId="1" type="noConversion"/>
  </si>
  <si>
    <t>总热负荷</t>
    <phoneticPr fontId="1" type="noConversion"/>
  </si>
  <si>
    <t>其他冷负荷kw</t>
    <phoneticPr fontId="1" type="noConversion"/>
  </si>
  <si>
    <t>理论产热量(房间内)</t>
    <phoneticPr fontId="1" type="noConversion"/>
  </si>
  <si>
    <t>理论产湿量(房间内)</t>
    <phoneticPr fontId="1" type="noConversion"/>
  </si>
  <si>
    <t>扩散产湿g/h</t>
    <phoneticPr fontId="1" type="noConversion"/>
  </si>
  <si>
    <r>
      <t>蒸汽表压</t>
    </r>
    <r>
      <rPr>
        <sz val="10"/>
        <color theme="1"/>
        <rFont val="宋体"/>
        <family val="3"/>
        <charset val="134"/>
        <scheme val="minor"/>
      </rPr>
      <t>Mpa</t>
    </r>
    <phoneticPr fontId="1" type="noConversion"/>
  </si>
  <si>
    <t>实际换气次数</t>
    <phoneticPr fontId="1" type="noConversion"/>
  </si>
  <si>
    <t>房间名称</t>
    <phoneticPr fontId="1" type="noConversion"/>
  </si>
  <si>
    <t>含湿量</t>
    <phoneticPr fontId="1" type="noConversion"/>
  </si>
  <si>
    <t>g/kg</t>
    <phoneticPr fontId="1" type="noConversion"/>
  </si>
  <si>
    <t>夏季温度℃</t>
    <phoneticPr fontId="1" type="noConversion"/>
  </si>
  <si>
    <t>夏季相对湿度%</t>
    <phoneticPr fontId="1" type="noConversion"/>
  </si>
  <si>
    <t>冬季温度℃</t>
    <phoneticPr fontId="1" type="noConversion"/>
  </si>
  <si>
    <t>冬季相对湿度%</t>
    <phoneticPr fontId="1" type="noConversion"/>
  </si>
  <si>
    <t>无</t>
    <phoneticPr fontId="1" type="noConversion"/>
  </si>
  <si>
    <t>图片代号</t>
    <phoneticPr fontId="1" type="noConversion"/>
  </si>
  <si>
    <t>房间数量</t>
    <phoneticPr fontId="1" type="noConversion"/>
  </si>
  <si>
    <t>方案类型</t>
    <phoneticPr fontId="1" type="noConversion"/>
  </si>
  <si>
    <t>基本信息</t>
    <phoneticPr fontId="1" type="noConversion"/>
  </si>
  <si>
    <t>备注</t>
    <phoneticPr fontId="1" type="noConversion"/>
  </si>
  <si>
    <t>计算方式</t>
    <phoneticPr fontId="1" type="noConversion"/>
  </si>
  <si>
    <t>组合机</t>
    <phoneticPr fontId="1" type="noConversion"/>
  </si>
  <si>
    <t>低露点</t>
    <phoneticPr fontId="1" type="noConversion"/>
  </si>
  <si>
    <t>空调箱</t>
    <phoneticPr fontId="1" type="noConversion"/>
  </si>
  <si>
    <t>项目</t>
    <phoneticPr fontId="1" type="noConversion"/>
  </si>
  <si>
    <t>项目</t>
    <phoneticPr fontId="1" type="noConversion"/>
  </si>
  <si>
    <t>计算详单</t>
    <phoneticPr fontId="1" type="noConversion"/>
  </si>
  <si>
    <t>计算参数</t>
    <phoneticPr fontId="1" type="noConversion"/>
  </si>
  <si>
    <t>数量/明细</t>
    <phoneticPr fontId="1" type="noConversion"/>
  </si>
  <si>
    <t>冷负荷w</t>
    <phoneticPr fontId="1" type="noConversion"/>
  </si>
  <si>
    <t>湿负荷g/h</t>
    <phoneticPr fontId="1" type="noConversion"/>
  </si>
  <si>
    <t>活动强度</t>
    <phoneticPr fontId="1" type="noConversion"/>
  </si>
  <si>
    <t>工作环境</t>
    <phoneticPr fontId="1" type="noConversion"/>
  </si>
  <si>
    <t>省份</t>
    <phoneticPr fontId="1" type="noConversion"/>
  </si>
  <si>
    <t>人员</t>
    <phoneticPr fontId="1" type="noConversion"/>
  </si>
  <si>
    <t>城市</t>
    <phoneticPr fontId="1" type="noConversion"/>
  </si>
  <si>
    <t>工艺设备总功率kw</t>
    <phoneticPr fontId="1" type="noConversion"/>
  </si>
  <si>
    <t>纬度</t>
    <phoneticPr fontId="1" type="noConversion"/>
  </si>
  <si>
    <t>电子设备总功率kw</t>
    <phoneticPr fontId="1" type="noConversion"/>
  </si>
  <si>
    <t>经度</t>
    <phoneticPr fontId="1" type="noConversion"/>
  </si>
  <si>
    <t>化学品</t>
    <phoneticPr fontId="1" type="noConversion"/>
  </si>
  <si>
    <t>房间温度℃</t>
    <phoneticPr fontId="1" type="noConversion"/>
  </si>
  <si>
    <t>燃料</t>
    <phoneticPr fontId="1" type="noConversion"/>
  </si>
  <si>
    <t>房间湿度%</t>
    <phoneticPr fontId="1" type="noConversion"/>
  </si>
  <si>
    <t>白炽灯</t>
    <phoneticPr fontId="1" type="noConversion"/>
  </si>
  <si>
    <t>房间压力pa</t>
    <phoneticPr fontId="1" type="noConversion"/>
  </si>
  <si>
    <t>荧光灯</t>
    <phoneticPr fontId="1" type="noConversion"/>
  </si>
  <si>
    <t>室内器具1</t>
    <phoneticPr fontId="1" type="noConversion"/>
  </si>
  <si>
    <t>夏季空调计算温度℃</t>
    <phoneticPr fontId="1" type="noConversion"/>
  </si>
  <si>
    <t>室内器具2</t>
    <phoneticPr fontId="1" type="noConversion"/>
  </si>
  <si>
    <t>夏季空调计算湿度%</t>
    <phoneticPr fontId="1" type="noConversion"/>
  </si>
  <si>
    <t>室内器具3</t>
    <phoneticPr fontId="1" type="noConversion"/>
  </si>
  <si>
    <t>夏季平均风速m/s</t>
    <phoneticPr fontId="1" type="noConversion"/>
  </si>
  <si>
    <t>室内器具4</t>
    <phoneticPr fontId="1" type="noConversion"/>
  </si>
  <si>
    <t>冬季空调计算温度℃</t>
    <phoneticPr fontId="1" type="noConversion"/>
  </si>
  <si>
    <t>就餐人数</t>
    <phoneticPr fontId="1" type="noConversion"/>
  </si>
  <si>
    <t>冬季空调计算湿度%</t>
    <phoneticPr fontId="1" type="noConversion"/>
  </si>
  <si>
    <t>水</t>
    <phoneticPr fontId="1" type="noConversion"/>
  </si>
  <si>
    <t>冬季平均风速m/s</t>
    <phoneticPr fontId="1" type="noConversion"/>
  </si>
  <si>
    <t>其他</t>
    <phoneticPr fontId="1" type="noConversion"/>
  </si>
  <si>
    <t>夏季内环境计算温度℃</t>
    <phoneticPr fontId="1" type="noConversion"/>
  </si>
  <si>
    <t>夏季内环境计算湿度%</t>
    <phoneticPr fontId="1" type="noConversion"/>
  </si>
  <si>
    <t>最小新风量m3</t>
    <phoneticPr fontId="1" type="noConversion"/>
  </si>
  <si>
    <t>冬季内环境计算温度℃</t>
    <phoneticPr fontId="1" type="noConversion"/>
  </si>
  <si>
    <t>人体需要新风量m3</t>
    <phoneticPr fontId="1" type="noConversion"/>
  </si>
  <si>
    <t>冬季内环境计算湿度%</t>
    <phoneticPr fontId="1" type="noConversion"/>
  </si>
  <si>
    <t>泄漏风量m3</t>
    <phoneticPr fontId="1" type="noConversion"/>
  </si>
  <si>
    <t>房间体积m3</t>
    <phoneticPr fontId="1" type="noConversion"/>
  </si>
  <si>
    <t>换气次数10%</t>
    <phoneticPr fontId="1" type="noConversion"/>
  </si>
  <si>
    <t>最大冷负荷出现时间</t>
    <phoneticPr fontId="1" type="noConversion"/>
  </si>
  <si>
    <t>排风量m3</t>
    <phoneticPr fontId="1" type="noConversion"/>
  </si>
  <si>
    <t>夏季总冷负荷kw</t>
    <phoneticPr fontId="1" type="noConversion"/>
  </si>
  <si>
    <t>新风冷负荷w</t>
    <phoneticPr fontId="1" type="noConversion"/>
  </si>
  <si>
    <t>冬季总热负荷kw(减去热源产热)</t>
    <phoneticPr fontId="1" type="noConversion"/>
  </si>
  <si>
    <t>新风热负荷w</t>
    <phoneticPr fontId="1" type="noConversion"/>
  </si>
  <si>
    <t>夏季总湿负荷g/h</t>
    <phoneticPr fontId="1" type="noConversion"/>
  </si>
  <si>
    <t>新风湿负荷g/kg</t>
    <phoneticPr fontId="1" type="noConversion"/>
  </si>
  <si>
    <t>冬季总湿负荷g/h</t>
    <phoneticPr fontId="1" type="noConversion"/>
  </si>
  <si>
    <t>围护计算详单</t>
    <phoneticPr fontId="1" type="noConversion"/>
  </si>
  <si>
    <t>序号</t>
    <phoneticPr fontId="1" type="noConversion"/>
  </si>
  <si>
    <t>围护种类</t>
    <phoneticPr fontId="1" type="noConversion"/>
  </si>
  <si>
    <t>围护类型</t>
    <phoneticPr fontId="1" type="noConversion"/>
  </si>
  <si>
    <t>朝向</t>
    <phoneticPr fontId="1" type="noConversion"/>
  </si>
  <si>
    <t>面积m2</t>
    <phoneticPr fontId="1" type="noConversion"/>
  </si>
  <si>
    <t>传热系数W/m²*℃</t>
    <phoneticPr fontId="1" type="noConversion"/>
  </si>
  <si>
    <t>蒸汽渗透阻㎡*h*pa/g</t>
    <phoneticPr fontId="1" type="noConversion"/>
  </si>
  <si>
    <t>围护颜色</t>
    <phoneticPr fontId="1" type="noConversion"/>
  </si>
  <si>
    <t>热负荷w</t>
    <phoneticPr fontId="1" type="noConversion"/>
  </si>
  <si>
    <t>夏季湿负荷g/h</t>
    <phoneticPr fontId="1" type="noConversion"/>
  </si>
  <si>
    <t>冬季湿负荷g/h</t>
    <phoneticPr fontId="1" type="noConversion"/>
  </si>
  <si>
    <t>围护漏风量m3</t>
    <phoneticPr fontId="1" type="noConversion"/>
  </si>
  <si>
    <t>围护冷负荷逐时计算w</t>
    <phoneticPr fontId="1" type="noConversion"/>
  </si>
  <si>
    <t>窗户计算详单</t>
    <phoneticPr fontId="1" type="noConversion"/>
  </si>
  <si>
    <t>窗户类型</t>
    <phoneticPr fontId="1" type="noConversion"/>
  </si>
  <si>
    <t>窗数量</t>
    <phoneticPr fontId="1" type="noConversion"/>
  </si>
  <si>
    <t>玻璃类型</t>
    <phoneticPr fontId="1" type="noConversion"/>
  </si>
  <si>
    <t>玻璃厚度mm</t>
    <phoneticPr fontId="1" type="noConversion"/>
  </si>
  <si>
    <t>窗形式</t>
    <phoneticPr fontId="1" type="noConversion"/>
  </si>
  <si>
    <t>窗结构</t>
    <phoneticPr fontId="1" type="noConversion"/>
  </si>
  <si>
    <t>内遮</t>
    <phoneticPr fontId="1" type="noConversion"/>
  </si>
  <si>
    <t>内遮颜色</t>
    <phoneticPr fontId="1" type="noConversion"/>
  </si>
  <si>
    <t>窗漏风量m3</t>
    <phoneticPr fontId="1" type="noConversion"/>
  </si>
  <si>
    <t>窗传热冷负荷琢时计算w</t>
    <phoneticPr fontId="1" type="noConversion"/>
  </si>
  <si>
    <t>窗日射冷负荷琢时计算w</t>
    <phoneticPr fontId="1" type="noConversion"/>
  </si>
  <si>
    <t>门计算详单</t>
    <phoneticPr fontId="1" type="noConversion"/>
  </si>
  <si>
    <t>门宽m</t>
    <phoneticPr fontId="1" type="noConversion"/>
  </si>
  <si>
    <t>门高m</t>
    <phoneticPr fontId="1" type="noConversion"/>
  </si>
  <si>
    <t>门数量</t>
    <phoneticPr fontId="1" type="noConversion"/>
  </si>
  <si>
    <t>开门次数n/h</t>
    <phoneticPr fontId="1" type="noConversion"/>
  </si>
  <si>
    <t>门结构</t>
    <phoneticPr fontId="1" type="noConversion"/>
  </si>
  <si>
    <t>门形式</t>
    <phoneticPr fontId="1" type="noConversion"/>
  </si>
  <si>
    <t>门性质</t>
    <phoneticPr fontId="1" type="noConversion"/>
  </si>
  <si>
    <t>漏风量m3</t>
    <phoneticPr fontId="1" type="noConversion"/>
  </si>
  <si>
    <t>渗透风量m3</t>
    <phoneticPr fontId="1" type="noConversion"/>
  </si>
  <si>
    <t>除湿余量%</t>
    <phoneticPr fontId="1" type="noConversion"/>
  </si>
  <si>
    <t>制冷余量%</t>
    <phoneticPr fontId="1" type="noConversion"/>
  </si>
  <si>
    <t>蒸汽耗量kg/h</t>
    <phoneticPr fontId="1" type="noConversion"/>
  </si>
  <si>
    <t>制冷余量%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</si>
</sst>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5" borderId="6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vertical="center"/>
    </xf>
    <xf numFmtId="0" fontId="4" fillId="2" borderId="7" xfId="0" applyNumberFormat="1" applyFont="1" applyFill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0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left" vertical="center" shrinkToFit="1"/>
    </xf>
    <xf numFmtId="176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5" borderId="5" xfId="0" applyNumberFormat="1" applyFont="1" applyFill="1" applyBorder="1" applyAlignment="1">
      <alignment horizontal="center" vertical="center"/>
    </xf>
    <xf numFmtId="0" fontId="4" fillId="5" borderId="6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4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 wrapText="1" shrinkToFit="1"/>
    </xf>
    <xf numFmtId="0" fontId="6" fillId="2" borderId="4" xfId="0" applyFont="1" applyFill="1" applyBorder="1" applyAlignment="1">
      <alignment horizontal="left" vertical="center" wrapText="1" shrinkToFi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9525</xdr:rowOff>
    </xdr:from>
    <xdr:to>
      <xdr:col>10</xdr:col>
      <xdr:colOff>647700</xdr:colOff>
      <xdr:row>17</xdr:row>
      <xdr:rowOff>170059</xdr:rowOff>
    </xdr:to>
    <xdr:pic>
      <xdr:nvPicPr>
        <xdr:cNvPr id="2" name="图片 1" descr="组合机.jpg"/>
        <xdr:cNvPicPr>
          <a:picLocks noChangeAspect="1"/>
        </xdr:cNvPicPr>
      </xdr:nvPicPr>
      <xdr:blipFill>
        <a:blip xmlns:r="http://schemas.openxmlformats.org/officeDocument/2006/relationships" r:embed="rId1"/>
        <a:srcRect b="44902"/>
        <a:stretch>
          <a:fillRect/>
        </a:stretch>
      </xdr:blipFill>
      <xdr:spPr>
        <a:xfrm>
          <a:off x="47625" y="190500"/>
          <a:ext cx="8181975" cy="2941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3</xdr:row>
      <xdr:rowOff>104775</xdr:rowOff>
    </xdr:from>
    <xdr:to>
      <xdr:col>11</xdr:col>
      <xdr:colOff>228600</xdr:colOff>
      <xdr:row>17</xdr:row>
      <xdr:rowOff>124631</xdr:rowOff>
    </xdr:to>
    <xdr:pic>
      <xdr:nvPicPr>
        <xdr:cNvPr id="3" name="图片 2" descr="低露点.jpg"/>
        <xdr:cNvPicPr>
          <a:picLocks noChangeAspect="1"/>
        </xdr:cNvPicPr>
      </xdr:nvPicPr>
      <xdr:blipFill>
        <a:blip xmlns:r="http://schemas.openxmlformats.org/officeDocument/2006/relationships" r:embed="rId1"/>
        <a:srcRect l="3646" b="42623"/>
        <a:stretch>
          <a:fillRect/>
        </a:stretch>
      </xdr:blipFill>
      <xdr:spPr>
        <a:xfrm>
          <a:off x="304800" y="628650"/>
          <a:ext cx="8305800" cy="24677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7095</xdr:rowOff>
    </xdr:from>
    <xdr:to>
      <xdr:col>10</xdr:col>
      <xdr:colOff>48092</xdr:colOff>
      <xdr:row>10</xdr:row>
      <xdr:rowOff>104774</xdr:rowOff>
    </xdr:to>
    <xdr:pic>
      <xdr:nvPicPr>
        <xdr:cNvPr id="3" name="图片 2" descr="空调箱.jpg"/>
        <xdr:cNvPicPr>
          <a:picLocks noChangeAspect="1"/>
        </xdr:cNvPicPr>
      </xdr:nvPicPr>
      <xdr:blipFill>
        <a:blip xmlns:r="http://schemas.openxmlformats.org/officeDocument/2006/relationships" r:embed="rId1"/>
        <a:srcRect b="50609"/>
        <a:stretch>
          <a:fillRect/>
        </a:stretch>
      </xdr:blipFill>
      <xdr:spPr>
        <a:xfrm>
          <a:off x="171450" y="188070"/>
          <a:ext cx="7277567" cy="1640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P59"/>
  <sheetViews>
    <sheetView showGridLines="0" tabSelected="1" topLeftCell="G8" workbookViewId="0">
      <selection activeCell="S22" sqref="S22"/>
    </sheetView>
  </sheetViews>
  <sheetFormatPr defaultRowHeight="13.5"/>
  <cols>
    <col min="1" max="1" width="11.25" bestFit="1" customWidth="1"/>
    <col min="2" max="2" width="9.625" customWidth="1"/>
    <col min="3" max="3" width="9.875" bestFit="1" customWidth="1"/>
    <col min="4" max="4" width="9.625" customWidth="1"/>
    <col min="5" max="6" width="11.125" bestFit="1" customWidth="1"/>
    <col min="7" max="7" width="13.375" bestFit="1" customWidth="1"/>
    <col min="8" max="9" width="9.125" bestFit="1" customWidth="1"/>
    <col min="10" max="10" width="5.25" bestFit="1" customWidth="1"/>
    <col min="11" max="12" width="9" bestFit="1" customWidth="1"/>
    <col min="13" max="13" width="7.125" bestFit="1" customWidth="1"/>
    <col min="14" max="14" width="11" bestFit="1" customWidth="1"/>
    <col min="15" max="15" width="15.375" bestFit="1" customWidth="1"/>
    <col min="16" max="16" width="11" style="2" bestFit="1" customWidth="1"/>
    <col min="17" max="18" width="11" bestFit="1" customWidth="1"/>
    <col min="19" max="19" width="12.25" bestFit="1" customWidth="1"/>
    <col min="20" max="20" width="10.875" customWidth="1"/>
    <col min="21" max="23" width="11" bestFit="1" customWidth="1"/>
    <col min="25" max="25" width="11" bestFit="1" customWidth="1"/>
    <col min="26" max="31" width="8.25" bestFit="1" customWidth="1"/>
    <col min="33" max="33" width="9" bestFit="1" customWidth="1"/>
    <col min="34" max="37" width="11" bestFit="1" customWidth="1"/>
    <col min="38" max="41" width="9" bestFit="1" customWidth="1"/>
  </cols>
  <sheetData>
    <row r="1" spans="1:23" ht="14.25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6"/>
      <c r="L1" s="15"/>
      <c r="N1" s="81" t="s">
        <v>48</v>
      </c>
      <c r="O1" s="82"/>
      <c r="P1" s="83"/>
      <c r="Q1" s="18" t="s">
        <v>49</v>
      </c>
      <c r="S1" s="103" t="s">
        <v>159</v>
      </c>
      <c r="T1" s="103"/>
      <c r="U1" s="103"/>
      <c r="V1" s="47" t="s">
        <v>160</v>
      </c>
    </row>
    <row r="2" spans="1:23">
      <c r="A2" s="87"/>
      <c r="B2" s="88"/>
      <c r="C2" s="88"/>
      <c r="D2" s="88"/>
      <c r="E2" s="88"/>
      <c r="F2" s="88"/>
      <c r="G2" s="88"/>
      <c r="H2" s="88"/>
      <c r="I2" s="88"/>
      <c r="J2" s="88"/>
      <c r="K2" s="89"/>
      <c r="L2" s="15"/>
      <c r="N2" s="77" t="s">
        <v>31</v>
      </c>
      <c r="O2" s="8" t="s">
        <v>151</v>
      </c>
      <c r="P2" s="38"/>
      <c r="Q2" s="8"/>
      <c r="S2" s="8" t="s">
        <v>166</v>
      </c>
      <c r="T2" s="72"/>
      <c r="U2" s="73"/>
      <c r="V2" s="48"/>
    </row>
    <row r="3" spans="1:23">
      <c r="A3" s="87"/>
      <c r="B3" s="88"/>
      <c r="C3" s="88"/>
      <c r="D3" s="88"/>
      <c r="E3" s="88"/>
      <c r="F3" s="88"/>
      <c r="G3" s="88"/>
      <c r="H3" s="88"/>
      <c r="I3" s="88"/>
      <c r="J3" s="88"/>
      <c r="K3" s="89"/>
      <c r="L3" s="15"/>
      <c r="N3" s="77"/>
      <c r="O3" s="8" t="s">
        <v>152</v>
      </c>
      <c r="P3" s="38"/>
      <c r="Q3" s="8"/>
      <c r="S3" s="8" t="s">
        <v>156</v>
      </c>
      <c r="T3" s="72"/>
      <c r="U3" s="73"/>
      <c r="V3" s="48"/>
    </row>
    <row r="4" spans="1:23">
      <c r="A4" s="87"/>
      <c r="B4" s="88"/>
      <c r="C4" s="88"/>
      <c r="D4" s="88"/>
      <c r="E4" s="88"/>
      <c r="F4" s="88"/>
      <c r="G4" s="88"/>
      <c r="H4" s="88"/>
      <c r="I4" s="88"/>
      <c r="J4" s="88"/>
      <c r="K4" s="89"/>
      <c r="L4" s="15"/>
      <c r="N4" s="77"/>
      <c r="O4" s="8" t="s">
        <v>153</v>
      </c>
      <c r="P4" s="38"/>
      <c r="Q4" s="8"/>
      <c r="S4" s="8" t="s">
        <v>157</v>
      </c>
      <c r="T4" s="72"/>
      <c r="U4" s="73"/>
      <c r="V4" s="48"/>
    </row>
    <row r="5" spans="1:23">
      <c r="A5" s="87"/>
      <c r="B5" s="88"/>
      <c r="C5" s="88"/>
      <c r="D5" s="88"/>
      <c r="E5" s="88"/>
      <c r="F5" s="88"/>
      <c r="G5" s="88"/>
      <c r="H5" s="88"/>
      <c r="I5" s="88"/>
      <c r="J5" s="88"/>
      <c r="K5" s="89"/>
      <c r="L5" s="15"/>
      <c r="N5" s="77"/>
      <c r="O5" s="8" t="s">
        <v>154</v>
      </c>
      <c r="P5" s="38"/>
      <c r="Q5" s="8"/>
      <c r="S5" s="8" t="s">
        <v>158</v>
      </c>
      <c r="T5" s="72" t="s">
        <v>162</v>
      </c>
      <c r="U5" s="73"/>
      <c r="V5" s="48"/>
    </row>
    <row r="6" spans="1:23">
      <c r="A6" s="87"/>
      <c r="B6" s="88"/>
      <c r="C6" s="88"/>
      <c r="D6" s="88"/>
      <c r="E6" s="88"/>
      <c r="F6" s="88"/>
      <c r="G6" s="88"/>
      <c r="H6" s="88"/>
      <c r="I6" s="88"/>
      <c r="J6" s="88"/>
      <c r="K6" s="89"/>
      <c r="L6" s="15"/>
      <c r="N6" s="77"/>
      <c r="O6" s="16" t="s">
        <v>42</v>
      </c>
      <c r="P6" s="9">
        <f>ROUND(SUM(H41:H50),0)</f>
        <v>0</v>
      </c>
      <c r="Q6" s="9"/>
      <c r="S6" s="42" t="s">
        <v>161</v>
      </c>
      <c r="T6" s="72"/>
      <c r="U6" s="73"/>
      <c r="V6" s="48"/>
    </row>
    <row r="7" spans="1:23" ht="13.5" customHeight="1">
      <c r="A7" s="87"/>
      <c r="B7" s="88"/>
      <c r="C7" s="88"/>
      <c r="D7" s="88"/>
      <c r="E7" s="88"/>
      <c r="F7" s="88"/>
      <c r="G7" s="88"/>
      <c r="H7" s="88"/>
      <c r="I7" s="88"/>
      <c r="J7" s="88"/>
      <c r="K7" s="89"/>
      <c r="L7" s="15"/>
      <c r="N7" s="77"/>
      <c r="O7" s="16" t="s">
        <v>37</v>
      </c>
      <c r="P7" s="9">
        <f>SUM(J31:J40)</f>
        <v>0</v>
      </c>
      <c r="Q7" s="9"/>
    </row>
    <row r="8" spans="1:23">
      <c r="A8" s="87"/>
      <c r="B8" s="88"/>
      <c r="C8" s="88"/>
      <c r="D8" s="88"/>
      <c r="E8" s="88"/>
      <c r="F8" s="88"/>
      <c r="G8" s="88"/>
      <c r="H8" s="88"/>
      <c r="I8" s="88"/>
      <c r="J8" s="88"/>
      <c r="K8" s="89"/>
      <c r="L8" s="15"/>
      <c r="N8" s="77"/>
      <c r="O8" s="16" t="s">
        <v>39</v>
      </c>
      <c r="P8" s="9">
        <f>SUM(N31:N40)</f>
        <v>0</v>
      </c>
      <c r="Q8" s="9"/>
      <c r="S8" s="47" t="s">
        <v>94</v>
      </c>
      <c r="T8" s="72"/>
      <c r="U8" s="73"/>
      <c r="V8" s="47" t="s">
        <v>46</v>
      </c>
    </row>
    <row r="9" spans="1:23">
      <c r="A9" s="87"/>
      <c r="B9" s="88"/>
      <c r="C9" s="88"/>
      <c r="D9" s="88"/>
      <c r="E9" s="88"/>
      <c r="F9" s="88"/>
      <c r="G9" s="88"/>
      <c r="H9" s="88"/>
      <c r="I9" s="88"/>
      <c r="J9" s="88"/>
      <c r="K9" s="89"/>
      <c r="L9" s="15"/>
      <c r="N9" s="77"/>
      <c r="O9" s="16" t="s">
        <v>40</v>
      </c>
      <c r="P9" s="9">
        <f>SUM(O31:O40)</f>
        <v>0</v>
      </c>
      <c r="Q9" s="9"/>
      <c r="S9" s="8" t="s">
        <v>95</v>
      </c>
      <c r="T9" s="72"/>
      <c r="U9" s="73"/>
      <c r="V9" s="47"/>
      <c r="W9" s="44">
        <v>1</v>
      </c>
    </row>
    <row r="10" spans="1:23">
      <c r="A10" s="87"/>
      <c r="B10" s="88"/>
      <c r="C10" s="88"/>
      <c r="D10" s="88"/>
      <c r="E10" s="88"/>
      <c r="F10" s="88"/>
      <c r="G10" s="88"/>
      <c r="H10" s="88"/>
      <c r="I10" s="88"/>
      <c r="J10" s="88"/>
      <c r="K10" s="89"/>
      <c r="L10" s="15"/>
      <c r="N10" s="77"/>
      <c r="O10" s="16" t="s">
        <v>142</v>
      </c>
      <c r="P10" s="9">
        <f>SUM(Q31:Q40)</f>
        <v>0</v>
      </c>
      <c r="Q10" s="9"/>
      <c r="S10" s="8" t="s">
        <v>96</v>
      </c>
      <c r="T10" s="72"/>
      <c r="U10" s="73"/>
      <c r="V10" s="47"/>
    </row>
    <row r="11" spans="1:23">
      <c r="A11" s="87"/>
      <c r="B11" s="88"/>
      <c r="C11" s="88"/>
      <c r="D11" s="88"/>
      <c r="E11" s="88"/>
      <c r="F11" s="88"/>
      <c r="G11" s="88"/>
      <c r="H11" s="88"/>
      <c r="I11" s="88"/>
      <c r="J11" s="88"/>
      <c r="K11" s="89"/>
      <c r="L11" s="15"/>
      <c r="N11" s="78" t="s">
        <v>143</v>
      </c>
      <c r="O11" s="17" t="s">
        <v>45</v>
      </c>
      <c r="P11" s="53">
        <f>ROUND(SUM(T31:T40),1)</f>
        <v>0</v>
      </c>
      <c r="Q11" s="9"/>
      <c r="S11" s="8" t="s">
        <v>97</v>
      </c>
      <c r="T11" s="72"/>
      <c r="U11" s="73"/>
      <c r="V11" s="47"/>
    </row>
    <row r="12" spans="1:23" ht="14.25" customHeight="1">
      <c r="A12" s="87"/>
      <c r="B12" s="88"/>
      <c r="C12" s="88"/>
      <c r="D12" s="88"/>
      <c r="E12" s="88"/>
      <c r="F12" s="88"/>
      <c r="G12" s="88"/>
      <c r="H12" s="88"/>
      <c r="I12" s="88"/>
      <c r="J12" s="88"/>
      <c r="K12" s="89"/>
      <c r="L12" s="15"/>
      <c r="N12" s="79"/>
      <c r="O12" s="17" t="s">
        <v>32</v>
      </c>
      <c r="P12" s="46">
        <f>ROUND(SUM(S31:S40),1)</f>
        <v>0</v>
      </c>
      <c r="Q12" s="9"/>
      <c r="S12" s="8" t="s">
        <v>131</v>
      </c>
      <c r="T12" s="72"/>
      <c r="U12" s="73"/>
      <c r="V12" s="47"/>
    </row>
    <row r="13" spans="1:23">
      <c r="A13" s="87"/>
      <c r="B13" s="88"/>
      <c r="C13" s="88"/>
      <c r="D13" s="88"/>
      <c r="E13" s="88"/>
      <c r="F13" s="88"/>
      <c r="G13" s="88"/>
      <c r="H13" s="88"/>
      <c r="I13" s="88"/>
      <c r="J13" s="88"/>
      <c r="K13" s="89"/>
      <c r="L13" s="15"/>
      <c r="N13" s="79"/>
      <c r="O13" s="17" t="s">
        <v>33</v>
      </c>
      <c r="P13" s="46">
        <f>ROUND(SUM(U31:U40),1)</f>
        <v>0</v>
      </c>
      <c r="Q13" s="9"/>
      <c r="S13" s="8" t="s">
        <v>136</v>
      </c>
      <c r="T13" s="72"/>
      <c r="U13" s="73"/>
      <c r="V13" s="47"/>
    </row>
    <row r="14" spans="1:23">
      <c r="A14" s="87"/>
      <c r="B14" s="88"/>
      <c r="C14" s="88"/>
      <c r="D14" s="88"/>
      <c r="E14" s="88"/>
      <c r="F14" s="88"/>
      <c r="G14" s="88"/>
      <c r="H14" s="88"/>
      <c r="I14" s="88"/>
      <c r="J14" s="88"/>
      <c r="K14" s="89"/>
      <c r="L14" s="15"/>
      <c r="N14" s="79"/>
      <c r="O14" s="17" t="s">
        <v>34</v>
      </c>
      <c r="P14" s="46">
        <f>ROUND(SUM(V31:V40),1)</f>
        <v>0</v>
      </c>
      <c r="Q14" s="9"/>
      <c r="S14" s="8" t="s">
        <v>147</v>
      </c>
      <c r="T14" s="72" t="e">
        <f>ROUND(T17/SUM(H31:H40),0)</f>
        <v>#DIV/0!</v>
      </c>
      <c r="U14" s="73"/>
      <c r="V14" s="47"/>
    </row>
    <row r="15" spans="1:23">
      <c r="A15" s="87"/>
      <c r="B15" s="88"/>
      <c r="C15" s="88"/>
      <c r="D15" s="88"/>
      <c r="E15" s="88"/>
      <c r="F15" s="88"/>
      <c r="G15" s="88"/>
      <c r="H15" s="88"/>
      <c r="I15" s="88"/>
      <c r="J15" s="88"/>
      <c r="K15" s="89"/>
      <c r="L15" s="15"/>
      <c r="N15" s="80"/>
      <c r="O15" s="17" t="s">
        <v>44</v>
      </c>
      <c r="P15" s="46">
        <f>ROUND(SUM(P10:P14),1)</f>
        <v>0</v>
      </c>
      <c r="Q15" s="9"/>
      <c r="S15" s="8" t="s">
        <v>126</v>
      </c>
      <c r="T15" s="72">
        <f>B23*W9</f>
        <v>0</v>
      </c>
      <c r="U15" s="73"/>
      <c r="V15" s="49"/>
      <c r="W15" s="10"/>
    </row>
    <row r="16" spans="1:23" ht="14.25">
      <c r="A16" s="87"/>
      <c r="B16" s="88"/>
      <c r="C16" s="88"/>
      <c r="D16" s="88"/>
      <c r="E16" s="88"/>
      <c r="F16" s="88"/>
      <c r="G16" s="88"/>
      <c r="H16" s="88"/>
      <c r="I16" s="88"/>
      <c r="J16" s="88"/>
      <c r="K16" s="89"/>
      <c r="L16" s="15"/>
      <c r="N16" s="81" t="s">
        <v>50</v>
      </c>
      <c r="O16" s="82"/>
      <c r="P16" s="83"/>
      <c r="Q16" s="18" t="s">
        <v>49</v>
      </c>
      <c r="S16" s="8" t="s">
        <v>127</v>
      </c>
      <c r="T16" s="72">
        <f>(D23+G23)*W9</f>
        <v>0</v>
      </c>
      <c r="U16" s="73"/>
      <c r="V16" s="49"/>
      <c r="W16" s="10"/>
    </row>
    <row r="17" spans="1:42" ht="15" customHeight="1">
      <c r="A17" s="87"/>
      <c r="B17" s="88"/>
      <c r="C17" s="88"/>
      <c r="D17" s="88"/>
      <c r="E17" s="88"/>
      <c r="F17" s="88"/>
      <c r="G17" s="88"/>
      <c r="H17" s="88"/>
      <c r="I17" s="88"/>
      <c r="J17" s="88"/>
      <c r="K17" s="89"/>
      <c r="L17" s="15"/>
      <c r="N17" s="78" t="s">
        <v>31</v>
      </c>
      <c r="O17" s="16" t="s">
        <v>42</v>
      </c>
      <c r="P17" s="9">
        <f>P6</f>
        <v>0</v>
      </c>
      <c r="Q17" s="9"/>
      <c r="S17" s="8" t="s">
        <v>128</v>
      </c>
      <c r="T17" s="72">
        <f>I23*W9</f>
        <v>0</v>
      </c>
      <c r="U17" s="73"/>
      <c r="V17" s="49"/>
      <c r="W17" s="21"/>
    </row>
    <row r="18" spans="1:42" ht="13.5" customHeight="1">
      <c r="A18" s="87"/>
      <c r="B18" s="88"/>
      <c r="C18" s="88"/>
      <c r="D18" s="88"/>
      <c r="E18" s="88"/>
      <c r="F18" s="88"/>
      <c r="G18" s="88"/>
      <c r="H18" s="88"/>
      <c r="I18" s="88"/>
      <c r="J18" s="88"/>
      <c r="K18" s="89"/>
      <c r="L18" s="15"/>
      <c r="N18" s="79"/>
      <c r="O18" s="16" t="s">
        <v>37</v>
      </c>
      <c r="P18" s="9">
        <f>P7</f>
        <v>0</v>
      </c>
      <c r="Q18" s="9"/>
      <c r="S18" s="8" t="s">
        <v>129</v>
      </c>
      <c r="T18" s="72">
        <f>(B21+C21+D21)*W9</f>
        <v>0</v>
      </c>
      <c r="U18" s="73"/>
      <c r="V18" s="49"/>
      <c r="W18" s="14"/>
    </row>
    <row r="19" spans="1:42">
      <c r="A19" s="90"/>
      <c r="B19" s="91"/>
      <c r="C19" s="91"/>
      <c r="D19" s="91"/>
      <c r="E19" s="91"/>
      <c r="F19" s="91"/>
      <c r="G19" s="91"/>
      <c r="H19" s="91"/>
      <c r="I19" s="91"/>
      <c r="J19" s="91"/>
      <c r="K19" s="92"/>
      <c r="L19" s="15"/>
      <c r="N19" s="79"/>
      <c r="O19" s="16" t="s">
        <v>47</v>
      </c>
      <c r="P19" s="9"/>
      <c r="Q19" s="9"/>
      <c r="S19" s="8" t="s">
        <v>130</v>
      </c>
      <c r="T19" s="72"/>
      <c r="U19" s="73"/>
      <c r="V19" s="49"/>
      <c r="W19" s="14"/>
    </row>
    <row r="20" spans="1:42">
      <c r="A20" s="12" t="s">
        <v>0</v>
      </c>
      <c r="B20" s="12" t="s">
        <v>8</v>
      </c>
      <c r="C20" s="12" t="s">
        <v>9</v>
      </c>
      <c r="D20" s="12" t="s">
        <v>10</v>
      </c>
      <c r="E20" s="12" t="s">
        <v>11</v>
      </c>
      <c r="F20" s="12" t="s">
        <v>59</v>
      </c>
      <c r="G20" s="12" t="s">
        <v>12</v>
      </c>
      <c r="H20" s="12" t="s">
        <v>13</v>
      </c>
      <c r="I20" s="12" t="s">
        <v>14</v>
      </c>
      <c r="J20" s="11"/>
      <c r="K20" s="1"/>
      <c r="L20" s="1"/>
      <c r="N20" s="79"/>
      <c r="O20" s="16" t="s">
        <v>51</v>
      </c>
      <c r="P20" s="9"/>
      <c r="Q20" s="9"/>
      <c r="S20" s="42" t="s">
        <v>135</v>
      </c>
      <c r="T20" s="72" t="s">
        <v>155</v>
      </c>
      <c r="U20" s="73"/>
      <c r="V20" s="47" t="str">
        <f>IF(T20="无","",T20*10&amp;"公斤")</f>
        <v/>
      </c>
      <c r="W20" s="14"/>
    </row>
    <row r="21" spans="1:42">
      <c r="A21" s="3" t="s">
        <v>1</v>
      </c>
      <c r="B21" s="4"/>
      <c r="C21" s="4"/>
      <c r="D21" s="4"/>
      <c r="E21" s="4"/>
      <c r="F21" s="4"/>
      <c r="G21" s="4"/>
      <c r="H21" s="4"/>
      <c r="I21" s="4"/>
      <c r="J21" s="1"/>
      <c r="K21" s="1"/>
      <c r="L21" s="1"/>
      <c r="N21" s="80"/>
      <c r="O21" s="16" t="s">
        <v>41</v>
      </c>
      <c r="P21" s="9">
        <f>SUM(P31:P40)</f>
        <v>0</v>
      </c>
      <c r="Q21" s="9"/>
      <c r="S21" s="42" t="s">
        <v>255</v>
      </c>
      <c r="T21" s="72"/>
      <c r="U21" s="73"/>
      <c r="V21" s="56"/>
      <c r="W21" s="14"/>
    </row>
    <row r="22" spans="1:42">
      <c r="A22" s="3" t="s">
        <v>2</v>
      </c>
      <c r="B22" s="3" t="s">
        <v>15</v>
      </c>
      <c r="C22" s="3" t="s">
        <v>16</v>
      </c>
      <c r="D22" s="3" t="s">
        <v>17</v>
      </c>
      <c r="E22" s="3" t="s">
        <v>18</v>
      </c>
      <c r="F22" s="3" t="s">
        <v>19</v>
      </c>
      <c r="G22" s="3" t="s">
        <v>20</v>
      </c>
      <c r="H22" s="3" t="s">
        <v>21</v>
      </c>
      <c r="I22" s="3" t="s">
        <v>22</v>
      </c>
      <c r="J22" s="3" t="s">
        <v>23</v>
      </c>
      <c r="K22" s="3" t="s">
        <v>24</v>
      </c>
      <c r="L22" s="3" t="s">
        <v>25</v>
      </c>
      <c r="N22" s="78" t="s">
        <v>144</v>
      </c>
      <c r="O22" s="17" t="s">
        <v>145</v>
      </c>
      <c r="P22" s="45">
        <f>ROUND(SUM(AC31:AC40),0)</f>
        <v>0</v>
      </c>
      <c r="Q22" s="9"/>
      <c r="S22" s="42" t="s">
        <v>258</v>
      </c>
      <c r="T22" s="72"/>
      <c r="U22" s="73"/>
      <c r="V22" s="56"/>
      <c r="W22" s="14"/>
    </row>
    <row r="23" spans="1:42">
      <c r="A23" s="3" t="s">
        <v>3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N23" s="79"/>
      <c r="O23" s="17" t="s">
        <v>52</v>
      </c>
      <c r="P23" s="45">
        <f>ROUND(SUM(X31:X40),0)</f>
        <v>0</v>
      </c>
      <c r="Q23" s="9"/>
      <c r="S23" s="42" t="s">
        <v>257</v>
      </c>
      <c r="T23" s="72">
        <f>G21</f>
        <v>0</v>
      </c>
      <c r="U23" s="73"/>
      <c r="V23" s="71"/>
      <c r="W23" s="14"/>
    </row>
    <row r="24" spans="1:42">
      <c r="A24" s="3" t="s">
        <v>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"/>
      <c r="N24" s="79"/>
      <c r="O24" s="17" t="s">
        <v>53</v>
      </c>
      <c r="P24" s="45">
        <f>ROUND(SUM(AE31:AE40),0)</f>
        <v>0</v>
      </c>
      <c r="Q24" s="9"/>
      <c r="R24" s="10"/>
      <c r="W24" s="14"/>
    </row>
    <row r="25" spans="1:42">
      <c r="A25" s="3" t="s">
        <v>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"/>
      <c r="N25" s="79"/>
      <c r="O25" s="17" t="s">
        <v>54</v>
      </c>
      <c r="P25" s="45">
        <f>ROUND(SUM(Y31:Y40),0)</f>
        <v>0</v>
      </c>
      <c r="Q25" s="9"/>
      <c r="R25" s="10"/>
      <c r="S25" s="14"/>
      <c r="T25" s="13"/>
      <c r="U25" s="13"/>
      <c r="V25" s="14"/>
      <c r="W25" s="14"/>
    </row>
    <row r="26" spans="1:42">
      <c r="A26" s="3" t="s">
        <v>6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1"/>
      <c r="N26" s="79"/>
      <c r="O26" s="17" t="s">
        <v>55</v>
      </c>
      <c r="P26" s="45">
        <f>ROUND(SUM(AA31:AA40),0)</f>
        <v>0</v>
      </c>
      <c r="Q26" s="9"/>
      <c r="R26" s="10"/>
      <c r="S26" s="14"/>
      <c r="T26" s="13"/>
      <c r="U26" s="13"/>
      <c r="V26" s="14"/>
      <c r="W26" s="14"/>
    </row>
    <row r="27" spans="1:42">
      <c r="A27" s="3" t="s">
        <v>7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1"/>
      <c r="N27" s="80"/>
      <c r="O27" s="19" t="s">
        <v>56</v>
      </c>
      <c r="P27" s="45">
        <f>ROUND(SUM(P21:P26),0)</f>
        <v>0</v>
      </c>
      <c r="Q27" s="8"/>
      <c r="R27" s="10"/>
      <c r="S27" s="14"/>
      <c r="T27" s="13"/>
      <c r="U27" s="13"/>
      <c r="V27" s="14"/>
      <c r="W27" s="14"/>
    </row>
    <row r="28" spans="1:42">
      <c r="A28" s="2"/>
      <c r="B28" s="11"/>
      <c r="E28" s="11"/>
      <c r="F28" s="43"/>
      <c r="H28" s="43"/>
      <c r="I28" s="11"/>
      <c r="R28" s="10"/>
      <c r="S28" s="20"/>
      <c r="T28" s="13"/>
      <c r="U28" s="13"/>
      <c r="V28" s="14"/>
      <c r="W28" s="14"/>
    </row>
    <row r="29" spans="1:42" s="31" customFormat="1" ht="13.5" customHeight="1">
      <c r="A29" s="97" t="s">
        <v>148</v>
      </c>
      <c r="B29" s="99" t="s">
        <v>60</v>
      </c>
      <c r="C29" s="100"/>
      <c r="D29" s="101"/>
      <c r="E29" s="96" t="s">
        <v>57</v>
      </c>
      <c r="F29" s="96"/>
      <c r="G29" s="96"/>
      <c r="H29" s="96"/>
      <c r="I29" s="23" t="s">
        <v>75</v>
      </c>
      <c r="J29" s="96" t="s">
        <v>37</v>
      </c>
      <c r="K29" s="96" t="s">
        <v>61</v>
      </c>
      <c r="L29" s="95" t="s">
        <v>30</v>
      </c>
      <c r="M29" s="23" t="s">
        <v>38</v>
      </c>
      <c r="N29" s="23" t="s">
        <v>35</v>
      </c>
      <c r="O29" s="23" t="s">
        <v>36</v>
      </c>
      <c r="P29" s="39" t="s">
        <v>62</v>
      </c>
      <c r="Q29" s="24" t="s">
        <v>43</v>
      </c>
      <c r="R29" s="24" t="s">
        <v>63</v>
      </c>
      <c r="S29" s="25" t="s">
        <v>64</v>
      </c>
      <c r="T29" s="25" t="s">
        <v>65</v>
      </c>
      <c r="U29" s="25" t="s">
        <v>66</v>
      </c>
      <c r="V29" s="25" t="s">
        <v>67</v>
      </c>
      <c r="W29" s="26" t="s">
        <v>68</v>
      </c>
      <c r="X29" s="27" t="s">
        <v>69</v>
      </c>
      <c r="Y29" s="27" t="s">
        <v>81</v>
      </c>
      <c r="Z29" s="93" t="s">
        <v>70</v>
      </c>
      <c r="AA29" s="94"/>
      <c r="AB29" s="102" t="s">
        <v>71</v>
      </c>
      <c r="AC29" s="102"/>
      <c r="AD29" s="93" t="s">
        <v>84</v>
      </c>
      <c r="AE29" s="94"/>
      <c r="AF29" s="29" t="s">
        <v>72</v>
      </c>
      <c r="AG29" s="29" t="s">
        <v>141</v>
      </c>
      <c r="AH29" s="29" t="s">
        <v>85</v>
      </c>
      <c r="AI29" s="34" t="s">
        <v>73</v>
      </c>
      <c r="AJ29" s="34" t="s">
        <v>74</v>
      </c>
      <c r="AK29" s="34" t="s">
        <v>86</v>
      </c>
      <c r="AL29" s="34" t="s">
        <v>87</v>
      </c>
      <c r="AM29" s="34" t="s">
        <v>91</v>
      </c>
      <c r="AN29" s="34" t="s">
        <v>149</v>
      </c>
      <c r="AO29" s="34" t="s">
        <v>89</v>
      </c>
      <c r="AP29" s="34" t="s">
        <v>90</v>
      </c>
    </row>
    <row r="30" spans="1:42" s="31" customFormat="1">
      <c r="A30" s="98"/>
      <c r="B30" s="23" t="s">
        <v>4</v>
      </c>
      <c r="C30" s="22" t="s">
        <v>140</v>
      </c>
      <c r="D30" s="39" t="s">
        <v>6</v>
      </c>
      <c r="E30" s="23" t="s">
        <v>26</v>
      </c>
      <c r="F30" s="23" t="s">
        <v>27</v>
      </c>
      <c r="G30" s="23" t="s">
        <v>28</v>
      </c>
      <c r="H30" s="23" t="s">
        <v>29</v>
      </c>
      <c r="I30" s="23" t="s">
        <v>79</v>
      </c>
      <c r="J30" s="96"/>
      <c r="K30" s="96"/>
      <c r="L30" s="95"/>
      <c r="M30" s="23" t="s">
        <v>80</v>
      </c>
      <c r="N30" s="23" t="s">
        <v>76</v>
      </c>
      <c r="O30" s="23" t="s">
        <v>76</v>
      </c>
      <c r="P30" s="39" t="s">
        <v>58</v>
      </c>
      <c r="Q30" s="23" t="s">
        <v>76</v>
      </c>
      <c r="R30" s="23" t="s">
        <v>76</v>
      </c>
      <c r="S30" s="25" t="s">
        <v>76</v>
      </c>
      <c r="T30" s="25" t="s">
        <v>76</v>
      </c>
      <c r="U30" s="25" t="s">
        <v>76</v>
      </c>
      <c r="V30" s="25" t="s">
        <v>76</v>
      </c>
      <c r="W30" s="32" t="s">
        <v>76</v>
      </c>
      <c r="X30" s="27" t="s">
        <v>58</v>
      </c>
      <c r="Y30" s="27" t="s">
        <v>58</v>
      </c>
      <c r="Z30" s="27" t="s">
        <v>82</v>
      </c>
      <c r="AA30" s="27" t="s">
        <v>83</v>
      </c>
      <c r="AB30" s="27" t="s">
        <v>82</v>
      </c>
      <c r="AC30" s="27" t="s">
        <v>83</v>
      </c>
      <c r="AD30" s="28" t="s">
        <v>82</v>
      </c>
      <c r="AE30" s="27" t="s">
        <v>83</v>
      </c>
      <c r="AF30" s="29" t="s">
        <v>77</v>
      </c>
      <c r="AG30" s="29" t="s">
        <v>76</v>
      </c>
      <c r="AH30" s="29" t="s">
        <v>58</v>
      </c>
      <c r="AI30" s="34" t="s">
        <v>80</v>
      </c>
      <c r="AJ30" s="34" t="s">
        <v>80</v>
      </c>
      <c r="AK30" s="34" t="s">
        <v>76</v>
      </c>
      <c r="AL30" s="34" t="s">
        <v>58</v>
      </c>
      <c r="AM30" s="34" t="s">
        <v>92</v>
      </c>
      <c r="AN30" s="34" t="s">
        <v>150</v>
      </c>
      <c r="AO30" s="34" t="s">
        <v>88</v>
      </c>
      <c r="AP30" s="34" t="s">
        <v>88</v>
      </c>
    </row>
    <row r="31" spans="1:42" s="35" customFormat="1">
      <c r="A31" s="33">
        <v>1</v>
      </c>
      <c r="B31" s="74"/>
      <c r="C31" s="74"/>
      <c r="D31" s="74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39"/>
      <c r="Q31" s="23"/>
      <c r="R31" s="23"/>
      <c r="S31" s="25"/>
      <c r="T31" s="25"/>
      <c r="U31" s="25"/>
      <c r="V31" s="25"/>
      <c r="W31" s="32"/>
      <c r="X31" s="27"/>
      <c r="Y31" s="27"/>
      <c r="Z31" s="27"/>
      <c r="AA31" s="27"/>
      <c r="AB31" s="27"/>
      <c r="AC31" s="27"/>
      <c r="AD31" s="27"/>
      <c r="AE31" s="27"/>
      <c r="AF31" s="29"/>
      <c r="AG31" s="29"/>
      <c r="AH31" s="29"/>
      <c r="AI31" s="30"/>
      <c r="AJ31" s="30"/>
      <c r="AK31" s="30"/>
      <c r="AL31" s="30"/>
      <c r="AM31" s="30"/>
      <c r="AN31" s="30"/>
      <c r="AO31" s="30"/>
      <c r="AP31" s="30"/>
    </row>
    <row r="32" spans="1:42">
      <c r="A32" s="3">
        <v>2</v>
      </c>
      <c r="B32" s="75"/>
      <c r="C32" s="75"/>
      <c r="D32" s="75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39"/>
      <c r="Q32" s="23"/>
      <c r="R32" s="23"/>
      <c r="S32" s="25"/>
      <c r="T32" s="25"/>
      <c r="U32" s="25"/>
      <c r="V32" s="25"/>
      <c r="W32" s="32"/>
      <c r="X32" s="27"/>
      <c r="Y32" s="27"/>
      <c r="Z32" s="27"/>
      <c r="AA32" s="27"/>
      <c r="AB32" s="27"/>
      <c r="AC32" s="27"/>
      <c r="AD32" s="27"/>
      <c r="AE32" s="27"/>
      <c r="AF32" s="29"/>
      <c r="AG32" s="29"/>
      <c r="AH32" s="29"/>
      <c r="AI32" s="30"/>
      <c r="AJ32" s="30"/>
      <c r="AK32" s="30"/>
      <c r="AL32" s="30"/>
      <c r="AM32" s="30"/>
      <c r="AN32" s="30"/>
      <c r="AO32" s="30"/>
      <c r="AP32" s="30"/>
    </row>
    <row r="33" spans="1:42">
      <c r="A33" s="6">
        <v>3</v>
      </c>
      <c r="B33" s="75"/>
      <c r="C33" s="75"/>
      <c r="D33" s="75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39"/>
      <c r="Q33" s="23"/>
      <c r="R33" s="23"/>
      <c r="S33" s="25"/>
      <c r="T33" s="25"/>
      <c r="U33" s="25"/>
      <c r="V33" s="25"/>
      <c r="W33" s="32"/>
      <c r="X33" s="27"/>
      <c r="Y33" s="27"/>
      <c r="Z33" s="27"/>
      <c r="AA33" s="27"/>
      <c r="AB33" s="27"/>
      <c r="AC33" s="27"/>
      <c r="AD33" s="27"/>
      <c r="AE33" s="27"/>
      <c r="AF33" s="29"/>
      <c r="AG33" s="29"/>
      <c r="AH33" s="29"/>
      <c r="AI33" s="30"/>
      <c r="AJ33" s="30"/>
      <c r="AK33" s="30"/>
      <c r="AL33" s="30"/>
      <c r="AM33" s="30"/>
      <c r="AN33" s="30"/>
      <c r="AO33" s="30"/>
      <c r="AP33" s="30"/>
    </row>
    <row r="34" spans="1:42">
      <c r="A34" s="3">
        <v>4</v>
      </c>
      <c r="B34" s="75"/>
      <c r="C34" s="75"/>
      <c r="D34" s="75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39"/>
      <c r="Q34" s="23"/>
      <c r="R34" s="23"/>
      <c r="S34" s="25"/>
      <c r="T34" s="25"/>
      <c r="U34" s="25"/>
      <c r="V34" s="25"/>
      <c r="W34" s="32"/>
      <c r="X34" s="27"/>
      <c r="Y34" s="27"/>
      <c r="Z34" s="27"/>
      <c r="AA34" s="27"/>
      <c r="AB34" s="27"/>
      <c r="AC34" s="27"/>
      <c r="AD34" s="27"/>
      <c r="AE34" s="27"/>
      <c r="AF34" s="29"/>
      <c r="AG34" s="29"/>
      <c r="AH34" s="29"/>
      <c r="AI34" s="30"/>
      <c r="AJ34" s="30"/>
      <c r="AK34" s="30"/>
      <c r="AL34" s="30"/>
      <c r="AM34" s="30"/>
      <c r="AN34" s="30"/>
      <c r="AO34" s="30"/>
      <c r="AP34" s="30"/>
    </row>
    <row r="35" spans="1:42">
      <c r="A35" s="6">
        <v>5</v>
      </c>
      <c r="B35" s="75"/>
      <c r="C35" s="75"/>
      <c r="D35" s="75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39"/>
      <c r="Q35" s="23"/>
      <c r="R35" s="23"/>
      <c r="S35" s="25"/>
      <c r="T35" s="25"/>
      <c r="U35" s="25"/>
      <c r="V35" s="25"/>
      <c r="W35" s="32"/>
      <c r="X35" s="27"/>
      <c r="Y35" s="27"/>
      <c r="Z35" s="27"/>
      <c r="AA35" s="27"/>
      <c r="AB35" s="27"/>
      <c r="AC35" s="27"/>
      <c r="AD35" s="27"/>
      <c r="AE35" s="27"/>
      <c r="AF35" s="29"/>
      <c r="AG35" s="29"/>
      <c r="AH35" s="29"/>
      <c r="AI35" s="30"/>
      <c r="AJ35" s="30"/>
      <c r="AK35" s="30"/>
      <c r="AL35" s="30"/>
      <c r="AM35" s="30"/>
      <c r="AN35" s="30"/>
      <c r="AO35" s="30"/>
      <c r="AP35" s="30"/>
    </row>
    <row r="36" spans="1:42">
      <c r="A36" s="3">
        <v>6</v>
      </c>
      <c r="B36" s="75"/>
      <c r="C36" s="75"/>
      <c r="D36" s="75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39"/>
      <c r="Q36" s="23"/>
      <c r="R36" s="23"/>
      <c r="S36" s="25"/>
      <c r="T36" s="25"/>
      <c r="U36" s="25"/>
      <c r="V36" s="25"/>
      <c r="W36" s="32"/>
      <c r="X36" s="27"/>
      <c r="Y36" s="27"/>
      <c r="Z36" s="27"/>
      <c r="AA36" s="27"/>
      <c r="AB36" s="27"/>
      <c r="AC36" s="27"/>
      <c r="AD36" s="27"/>
      <c r="AE36" s="27"/>
      <c r="AF36" s="29"/>
      <c r="AG36" s="29"/>
      <c r="AH36" s="29"/>
      <c r="AI36" s="30"/>
      <c r="AJ36" s="30"/>
      <c r="AK36" s="30"/>
      <c r="AL36" s="30"/>
      <c r="AM36" s="30"/>
      <c r="AN36" s="30"/>
      <c r="AO36" s="30"/>
      <c r="AP36" s="30"/>
    </row>
    <row r="37" spans="1:42">
      <c r="A37" s="6">
        <v>7</v>
      </c>
      <c r="B37" s="75"/>
      <c r="C37" s="75"/>
      <c r="D37" s="75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39"/>
      <c r="Q37" s="23"/>
      <c r="R37" s="23"/>
      <c r="S37" s="25"/>
      <c r="T37" s="25"/>
      <c r="U37" s="25"/>
      <c r="V37" s="25"/>
      <c r="W37" s="32"/>
      <c r="X37" s="27"/>
      <c r="Y37" s="27"/>
      <c r="Z37" s="27"/>
      <c r="AA37" s="27"/>
      <c r="AB37" s="27"/>
      <c r="AC37" s="27"/>
      <c r="AD37" s="27"/>
      <c r="AE37" s="27"/>
      <c r="AF37" s="29"/>
      <c r="AG37" s="29"/>
      <c r="AH37" s="29"/>
      <c r="AI37" s="30"/>
      <c r="AJ37" s="30"/>
      <c r="AK37" s="30"/>
      <c r="AL37" s="30"/>
      <c r="AM37" s="30"/>
      <c r="AN37" s="30"/>
      <c r="AO37" s="30"/>
      <c r="AP37" s="30"/>
    </row>
    <row r="38" spans="1:42">
      <c r="A38" s="3">
        <v>8</v>
      </c>
      <c r="B38" s="75"/>
      <c r="C38" s="75"/>
      <c r="D38" s="75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9"/>
      <c r="Q38" s="23"/>
      <c r="R38" s="23"/>
      <c r="S38" s="25"/>
      <c r="T38" s="25"/>
      <c r="U38" s="25"/>
      <c r="V38" s="25"/>
      <c r="W38" s="32"/>
      <c r="X38" s="27"/>
      <c r="Y38" s="27"/>
      <c r="Z38" s="27"/>
      <c r="AA38" s="27"/>
      <c r="AB38" s="27"/>
      <c r="AC38" s="27"/>
      <c r="AD38" s="27"/>
      <c r="AE38" s="27"/>
      <c r="AF38" s="29"/>
      <c r="AG38" s="29"/>
      <c r="AH38" s="29"/>
      <c r="AI38" s="30"/>
      <c r="AJ38" s="30"/>
      <c r="AK38" s="30"/>
      <c r="AL38" s="30"/>
      <c r="AM38" s="30"/>
      <c r="AN38" s="30"/>
      <c r="AO38" s="30"/>
      <c r="AP38" s="30"/>
    </row>
    <row r="39" spans="1:42">
      <c r="A39" s="6">
        <v>9</v>
      </c>
      <c r="B39" s="75"/>
      <c r="C39" s="75"/>
      <c r="D39" s="75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39"/>
      <c r="Q39" s="23"/>
      <c r="R39" s="23"/>
      <c r="S39" s="25"/>
      <c r="T39" s="25"/>
      <c r="U39" s="25"/>
      <c r="V39" s="25"/>
      <c r="W39" s="32"/>
      <c r="X39" s="27"/>
      <c r="Y39" s="27"/>
      <c r="Z39" s="27"/>
      <c r="AA39" s="27"/>
      <c r="AB39" s="27"/>
      <c r="AC39" s="27"/>
      <c r="AD39" s="27"/>
      <c r="AE39" s="27"/>
      <c r="AF39" s="29"/>
      <c r="AG39" s="29"/>
      <c r="AH39" s="29"/>
      <c r="AI39" s="30"/>
      <c r="AJ39" s="30"/>
      <c r="AK39" s="30"/>
      <c r="AL39" s="30"/>
      <c r="AM39" s="30"/>
      <c r="AN39" s="30"/>
      <c r="AO39" s="30"/>
      <c r="AP39" s="30"/>
    </row>
    <row r="40" spans="1:42">
      <c r="A40" s="3">
        <v>10</v>
      </c>
      <c r="B40" s="76"/>
      <c r="C40" s="76"/>
      <c r="D40" s="76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39"/>
      <c r="Q40" s="23"/>
      <c r="R40" s="23"/>
      <c r="S40" s="25"/>
      <c r="T40" s="25"/>
      <c r="U40" s="25"/>
      <c r="V40" s="25"/>
      <c r="W40" s="32"/>
      <c r="X40" s="27"/>
      <c r="Y40" s="27"/>
      <c r="Z40" s="27"/>
      <c r="AA40" s="27"/>
      <c r="AB40" s="27"/>
      <c r="AC40" s="27"/>
      <c r="AD40" s="27"/>
      <c r="AE40" s="27"/>
      <c r="AF40" s="29"/>
      <c r="AG40" s="29"/>
      <c r="AH40" s="29"/>
      <c r="AI40" s="30"/>
      <c r="AJ40" s="30"/>
      <c r="AK40" s="30"/>
      <c r="AL40" s="30"/>
      <c r="AM40" s="30"/>
      <c r="AN40" s="30"/>
      <c r="AO40" s="30"/>
      <c r="AP40" s="30"/>
    </row>
    <row r="41" spans="1:42">
      <c r="H41" s="55">
        <f t="shared" ref="H41:H50" si="0">(E31*F31+F31*G31+E31*G31)*2</f>
        <v>0</v>
      </c>
      <c r="I41" s="55">
        <f>SUM(H31:H40)</f>
        <v>0</v>
      </c>
      <c r="M41" s="44">
        <f>SUM(M31:M40)</f>
        <v>0</v>
      </c>
    </row>
    <row r="42" spans="1:42">
      <c r="G42" s="54"/>
      <c r="H42" s="55">
        <f t="shared" si="0"/>
        <v>0</v>
      </c>
    </row>
    <row r="43" spans="1:42">
      <c r="H43" s="55">
        <f t="shared" si="0"/>
        <v>0</v>
      </c>
    </row>
    <row r="44" spans="1:42">
      <c r="H44" s="55">
        <f t="shared" si="0"/>
        <v>0</v>
      </c>
    </row>
    <row r="45" spans="1:42">
      <c r="H45" s="55">
        <f t="shared" si="0"/>
        <v>0</v>
      </c>
    </row>
    <row r="46" spans="1:42">
      <c r="H46" s="55">
        <f t="shared" si="0"/>
        <v>0</v>
      </c>
    </row>
    <row r="47" spans="1:42">
      <c r="H47" s="55">
        <f t="shared" si="0"/>
        <v>0</v>
      </c>
    </row>
    <row r="48" spans="1:42">
      <c r="H48" s="55">
        <f t="shared" si="0"/>
        <v>0</v>
      </c>
    </row>
    <row r="49" spans="7:8">
      <c r="H49" s="55">
        <f t="shared" si="0"/>
        <v>0</v>
      </c>
    </row>
    <row r="50" spans="7:8">
      <c r="H50" s="55">
        <f t="shared" si="0"/>
        <v>0</v>
      </c>
    </row>
    <row r="53" spans="7:8">
      <c r="G53" s="54"/>
    </row>
    <row r="54" spans="7:8">
      <c r="G54" s="54"/>
    </row>
    <row r="55" spans="7:8">
      <c r="G55" s="54"/>
    </row>
    <row r="56" spans="7:8">
      <c r="G56" s="54"/>
    </row>
    <row r="57" spans="7:8">
      <c r="G57" s="54"/>
    </row>
    <row r="58" spans="7:8">
      <c r="G58" s="54"/>
    </row>
    <row r="59" spans="7:8">
      <c r="G59" s="54"/>
    </row>
  </sheetData>
  <mergeCells count="41">
    <mergeCell ref="T6:U6"/>
    <mergeCell ref="T8:U8"/>
    <mergeCell ref="T9:U9"/>
    <mergeCell ref="S1:U1"/>
    <mergeCell ref="T2:U2"/>
    <mergeCell ref="T3:U3"/>
    <mergeCell ref="T4:U4"/>
    <mergeCell ref="T5:U5"/>
    <mergeCell ref="AD29:AE29"/>
    <mergeCell ref="L29:L30"/>
    <mergeCell ref="J29:J30"/>
    <mergeCell ref="K29:K30"/>
    <mergeCell ref="A29:A30"/>
    <mergeCell ref="B29:D29"/>
    <mergeCell ref="Z29:AA29"/>
    <mergeCell ref="E29:H29"/>
    <mergeCell ref="AB29:AC29"/>
    <mergeCell ref="T10:U10"/>
    <mergeCell ref="T14:U14"/>
    <mergeCell ref="T20:U20"/>
    <mergeCell ref="T15:U15"/>
    <mergeCell ref="T16:U16"/>
    <mergeCell ref="T17:U17"/>
    <mergeCell ref="T18:U18"/>
    <mergeCell ref="T19:U19"/>
    <mergeCell ref="T23:U23"/>
    <mergeCell ref="B31:B40"/>
    <mergeCell ref="C31:C40"/>
    <mergeCell ref="D31:D40"/>
    <mergeCell ref="N2:N10"/>
    <mergeCell ref="N11:N15"/>
    <mergeCell ref="N16:P16"/>
    <mergeCell ref="N17:N21"/>
    <mergeCell ref="A1:K19"/>
    <mergeCell ref="N22:N27"/>
    <mergeCell ref="N1:P1"/>
    <mergeCell ref="T21:U21"/>
    <mergeCell ref="T22:U22"/>
    <mergeCell ref="T11:U11"/>
    <mergeCell ref="T12:U12"/>
    <mergeCell ref="T13:U13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P57"/>
  <sheetViews>
    <sheetView showGridLines="0" topLeftCell="I7" workbookViewId="0">
      <selection activeCell="S27" sqref="S27:V27"/>
    </sheetView>
  </sheetViews>
  <sheetFormatPr defaultRowHeight="13.5"/>
  <cols>
    <col min="1" max="1" width="11.25" bestFit="1" customWidth="1"/>
    <col min="2" max="2" width="7.5" customWidth="1"/>
    <col min="3" max="3" width="9.875" bestFit="1" customWidth="1"/>
    <col min="4" max="4" width="11" bestFit="1" customWidth="1"/>
    <col min="5" max="6" width="10" bestFit="1" customWidth="1"/>
    <col min="7" max="7" width="9" bestFit="1" customWidth="1"/>
    <col min="8" max="9" width="12.125" bestFit="1" customWidth="1"/>
    <col min="10" max="10" width="8.125" bestFit="1" customWidth="1"/>
    <col min="11" max="12" width="9" bestFit="1" customWidth="1"/>
    <col min="13" max="13" width="7.125" bestFit="1" customWidth="1"/>
    <col min="14" max="14" width="11" bestFit="1" customWidth="1"/>
    <col min="15" max="15" width="15.375" bestFit="1" customWidth="1"/>
    <col min="16" max="18" width="11" bestFit="1" customWidth="1"/>
    <col min="19" max="19" width="14.25" bestFit="1" customWidth="1"/>
    <col min="20" max="20" width="10.875" customWidth="1"/>
    <col min="21" max="23" width="11" bestFit="1" customWidth="1"/>
    <col min="25" max="25" width="11" bestFit="1" customWidth="1"/>
    <col min="26" max="31" width="8.25" bestFit="1" customWidth="1"/>
    <col min="33" max="33" width="9" bestFit="1" customWidth="1"/>
    <col min="34" max="37" width="11" bestFit="1" customWidth="1"/>
    <col min="38" max="41" width="9" bestFit="1" customWidth="1"/>
  </cols>
  <sheetData>
    <row r="1" spans="1:23" ht="14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N1" s="81" t="s">
        <v>48</v>
      </c>
      <c r="O1" s="82"/>
      <c r="P1" s="83"/>
      <c r="Q1" s="18" t="s">
        <v>49</v>
      </c>
      <c r="S1" s="103" t="s">
        <v>159</v>
      </c>
      <c r="T1" s="103"/>
      <c r="U1" s="103"/>
      <c r="V1" s="47" t="s">
        <v>160</v>
      </c>
    </row>
    <row r="2" spans="1:23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N2" s="77" t="s">
        <v>31</v>
      </c>
      <c r="O2" s="8" t="s">
        <v>151</v>
      </c>
      <c r="P2" s="51"/>
      <c r="Q2" s="49"/>
      <c r="S2" s="8" t="s">
        <v>165</v>
      </c>
      <c r="T2" s="72"/>
      <c r="U2" s="73"/>
      <c r="V2" s="48"/>
    </row>
    <row r="3" spans="1:2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N3" s="77"/>
      <c r="O3" s="8" t="s">
        <v>152</v>
      </c>
      <c r="P3" s="51"/>
      <c r="Q3" s="49"/>
      <c r="S3" s="8" t="s">
        <v>156</v>
      </c>
      <c r="T3" s="72"/>
      <c r="U3" s="73"/>
      <c r="V3" s="48"/>
    </row>
    <row r="4" spans="1:23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N4" s="77"/>
      <c r="O4" s="8" t="s">
        <v>153</v>
      </c>
      <c r="P4" s="51"/>
      <c r="Q4" s="49"/>
      <c r="S4" s="8" t="s">
        <v>157</v>
      </c>
      <c r="T4" s="72"/>
      <c r="U4" s="73"/>
      <c r="V4" s="48"/>
    </row>
    <row r="5" spans="1:2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N5" s="77"/>
      <c r="O5" s="8" t="s">
        <v>154</v>
      </c>
      <c r="P5" s="51"/>
      <c r="Q5" s="49"/>
      <c r="S5" s="8" t="s">
        <v>158</v>
      </c>
      <c r="T5" s="72" t="s">
        <v>163</v>
      </c>
      <c r="U5" s="73"/>
      <c r="V5" s="48"/>
    </row>
    <row r="6" spans="1:23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N6" s="77"/>
      <c r="O6" s="16" t="s">
        <v>42</v>
      </c>
      <c r="P6" s="50">
        <f>ROUND(SUM(H48:H57),0)</f>
        <v>0</v>
      </c>
      <c r="Q6" s="50"/>
      <c r="S6" s="42" t="s">
        <v>161</v>
      </c>
      <c r="T6" s="72"/>
      <c r="U6" s="73"/>
      <c r="V6" s="48"/>
    </row>
    <row r="7" spans="1:23" ht="13.5" customHeight="1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N7" s="77"/>
      <c r="O7" s="16" t="s">
        <v>37</v>
      </c>
      <c r="P7" s="50">
        <f>SUM(J38:J47)</f>
        <v>0</v>
      </c>
      <c r="Q7" s="50"/>
    </row>
    <row r="8" spans="1:2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N8" s="77"/>
      <c r="O8" s="16" t="s">
        <v>39</v>
      </c>
      <c r="P8" s="50">
        <f>SUM(N38:N47)</f>
        <v>0</v>
      </c>
      <c r="Q8" s="50"/>
      <c r="S8" s="47" t="s">
        <v>94</v>
      </c>
      <c r="T8" s="72"/>
      <c r="U8" s="73"/>
      <c r="V8" s="47" t="s">
        <v>46</v>
      </c>
    </row>
    <row r="9" spans="1:23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N9" s="77"/>
      <c r="O9" s="16" t="s">
        <v>40</v>
      </c>
      <c r="P9" s="50">
        <f>SUM(O38:O47)</f>
        <v>0</v>
      </c>
      <c r="Q9" s="50"/>
      <c r="S9" s="8" t="s">
        <v>95</v>
      </c>
      <c r="T9" s="72"/>
      <c r="U9" s="73"/>
      <c r="V9" s="49"/>
      <c r="W9" s="44">
        <v>1</v>
      </c>
    </row>
    <row r="10" spans="1:23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N10" s="77"/>
      <c r="O10" s="16" t="s">
        <v>142</v>
      </c>
      <c r="P10" s="50">
        <f>SUM(Q38:Q47)</f>
        <v>0</v>
      </c>
      <c r="Q10" s="50"/>
      <c r="S10" s="8" t="s">
        <v>121</v>
      </c>
      <c r="T10" s="72"/>
      <c r="U10" s="73"/>
      <c r="V10" s="49"/>
    </row>
    <row r="11" spans="1:23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N11" s="77" t="s">
        <v>143</v>
      </c>
      <c r="O11" s="17" t="s">
        <v>45</v>
      </c>
      <c r="P11" s="49">
        <f>ROUND(SUM(T38:T47),1)</f>
        <v>0</v>
      </c>
      <c r="Q11" s="50"/>
      <c r="S11" s="8" t="s">
        <v>122</v>
      </c>
      <c r="T11" s="72"/>
      <c r="U11" s="73"/>
      <c r="V11" s="49"/>
    </row>
    <row r="12" spans="1:23" ht="14.25" customHeight="1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N12" s="77"/>
      <c r="O12" s="17" t="s">
        <v>32</v>
      </c>
      <c r="P12" s="49">
        <f>ROUND(SUM(S38:S47),1)</f>
        <v>0</v>
      </c>
      <c r="Q12" s="50"/>
      <c r="S12" s="8" t="s">
        <v>134</v>
      </c>
      <c r="T12" s="72"/>
      <c r="U12" s="73"/>
      <c r="V12" s="49"/>
    </row>
    <row r="13" spans="1:23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N13" s="77"/>
      <c r="O13" s="17" t="s">
        <v>33</v>
      </c>
      <c r="P13" s="49">
        <f>ROUND(SUM(U38:U47),1)</f>
        <v>0</v>
      </c>
      <c r="Q13" s="50"/>
      <c r="S13" s="8" t="s">
        <v>138</v>
      </c>
      <c r="T13" s="72"/>
      <c r="U13" s="73"/>
      <c r="V13" s="49"/>
    </row>
    <row r="14" spans="1:2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N14" s="77"/>
      <c r="O14" s="17" t="s">
        <v>34</v>
      </c>
      <c r="P14" s="49">
        <f>ROUND(SUM(V38:V47),1)</f>
        <v>0</v>
      </c>
      <c r="Q14" s="50"/>
      <c r="S14" s="8" t="s">
        <v>132</v>
      </c>
      <c r="T14" s="72"/>
      <c r="U14" s="73"/>
      <c r="V14" s="49"/>
    </row>
    <row r="15" spans="1:23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N15" s="77"/>
      <c r="O15" s="17" t="s">
        <v>44</v>
      </c>
      <c r="P15" s="49">
        <f>ROUND(SUM(P10:P14),1)</f>
        <v>0</v>
      </c>
      <c r="Q15" s="50"/>
      <c r="S15" s="8" t="s">
        <v>133</v>
      </c>
      <c r="T15" s="72"/>
      <c r="U15" s="73"/>
      <c r="V15" s="49"/>
      <c r="W15" s="10"/>
    </row>
    <row r="16" spans="1:23" ht="14.2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N16" s="106" t="s">
        <v>50</v>
      </c>
      <c r="O16" s="106"/>
      <c r="P16" s="106"/>
      <c r="Q16" s="18" t="s">
        <v>49</v>
      </c>
      <c r="S16" s="8" t="s">
        <v>137</v>
      </c>
      <c r="T16" s="72"/>
      <c r="U16" s="73"/>
      <c r="V16" s="49"/>
      <c r="W16" s="10"/>
    </row>
    <row r="17" spans="1:23" ht="15.75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N17" s="77" t="s">
        <v>31</v>
      </c>
      <c r="O17" s="16" t="s">
        <v>42</v>
      </c>
      <c r="P17" s="50">
        <f>P6</f>
        <v>0</v>
      </c>
      <c r="Q17" s="50"/>
      <c r="S17" s="8" t="s">
        <v>139</v>
      </c>
      <c r="T17" s="72"/>
      <c r="U17" s="73"/>
      <c r="V17" s="49"/>
      <c r="W17" s="21"/>
    </row>
    <row r="18" spans="1:23" ht="13.5" customHeight="1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N18" s="77"/>
      <c r="O18" s="16" t="s">
        <v>37</v>
      </c>
      <c r="P18" s="50">
        <f>P7</f>
        <v>0</v>
      </c>
      <c r="Q18" s="50"/>
      <c r="S18" s="8" t="s">
        <v>147</v>
      </c>
      <c r="T18" s="72" t="e">
        <f>ROUND(T21/SUM(H38:H47),0)</f>
        <v>#DIV/0!</v>
      </c>
      <c r="U18" s="73"/>
      <c r="V18" s="49"/>
      <c r="W18" s="14"/>
    </row>
    <row r="19" spans="1:23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77"/>
      <c r="O19" s="16" t="s">
        <v>47</v>
      </c>
      <c r="P19" s="50"/>
      <c r="Q19" s="50"/>
      <c r="S19" s="8" t="s">
        <v>126</v>
      </c>
      <c r="T19" s="72">
        <f>B30*W9</f>
        <v>0</v>
      </c>
      <c r="U19" s="73"/>
      <c r="V19" s="49"/>
      <c r="W19" s="14"/>
    </row>
    <row r="20" spans="1:23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77"/>
      <c r="O20" s="16" t="s">
        <v>51</v>
      </c>
      <c r="P20" s="50"/>
      <c r="Q20" s="50"/>
      <c r="S20" s="8" t="s">
        <v>127</v>
      </c>
      <c r="T20" s="72">
        <f>(E30+I30)*W9</f>
        <v>0</v>
      </c>
      <c r="U20" s="73"/>
      <c r="V20" s="49"/>
      <c r="W20" s="14"/>
    </row>
    <row r="21" spans="1:23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N21" s="77"/>
      <c r="O21" s="16" t="s">
        <v>41</v>
      </c>
      <c r="P21" s="50">
        <f>SUM(P38:P47)</f>
        <v>0</v>
      </c>
      <c r="Q21" s="50"/>
      <c r="S21" s="8" t="s">
        <v>128</v>
      </c>
      <c r="T21" s="72">
        <f>K30*W9</f>
        <v>0</v>
      </c>
      <c r="U21" s="73"/>
      <c r="V21" s="49"/>
      <c r="W21" s="14"/>
    </row>
    <row r="22" spans="1:23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N22" s="77" t="s">
        <v>144</v>
      </c>
      <c r="O22" s="17" t="s">
        <v>145</v>
      </c>
      <c r="P22" s="50">
        <f>ROUND(SUM(AC38:AC47),0)</f>
        <v>0</v>
      </c>
      <c r="Q22" s="50"/>
      <c r="S22" s="8" t="s">
        <v>129</v>
      </c>
      <c r="T22" s="72">
        <f>(B28+C28+D28)*W9</f>
        <v>0</v>
      </c>
      <c r="U22" s="73"/>
      <c r="V22" s="49"/>
      <c r="W22" s="14"/>
    </row>
    <row r="23" spans="1:23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N23" s="77"/>
      <c r="O23" s="17" t="s">
        <v>52</v>
      </c>
      <c r="P23" s="50">
        <f>ROUND(SUM(X38:X47),0)</f>
        <v>0</v>
      </c>
      <c r="Q23" s="50"/>
      <c r="S23" s="8" t="s">
        <v>130</v>
      </c>
      <c r="T23" s="72"/>
      <c r="U23" s="73"/>
      <c r="V23" s="49"/>
      <c r="W23" s="14"/>
    </row>
    <row r="24" spans="1:23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N24" s="77"/>
      <c r="O24" s="17" t="s">
        <v>53</v>
      </c>
      <c r="P24" s="50">
        <f>ROUND(SUM(AE38:AE47),0)</f>
        <v>0</v>
      </c>
      <c r="Q24" s="50"/>
      <c r="S24" s="8" t="s">
        <v>146</v>
      </c>
      <c r="T24" s="72" t="s">
        <v>155</v>
      </c>
      <c r="U24" s="73"/>
      <c r="V24" s="49" t="str">
        <f>IF(T24="无","",T24*10&amp;"公斤")</f>
        <v/>
      </c>
      <c r="W24" s="14"/>
    </row>
    <row r="25" spans="1:2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0"/>
      <c r="M25" s="2"/>
      <c r="N25" s="77"/>
      <c r="O25" s="17" t="s">
        <v>54</v>
      </c>
      <c r="P25" s="50">
        <f>ROUND(SUM(Y38:Y47),0)</f>
        <v>0</v>
      </c>
      <c r="Q25" s="50"/>
      <c r="R25" s="10"/>
      <c r="S25" s="42" t="s">
        <v>255</v>
      </c>
      <c r="T25" s="72"/>
      <c r="U25" s="73"/>
      <c r="V25" s="56"/>
      <c r="W25" s="14"/>
    </row>
    <row r="26" spans="1:23">
      <c r="A26" s="103" t="s">
        <v>0</v>
      </c>
      <c r="B26" s="36" t="s">
        <v>109</v>
      </c>
      <c r="C26" s="36" t="s">
        <v>110</v>
      </c>
      <c r="D26" s="36" t="s">
        <v>111</v>
      </c>
      <c r="E26" s="36" t="s">
        <v>112</v>
      </c>
      <c r="F26" s="36" t="s">
        <v>113</v>
      </c>
      <c r="G26" s="36" t="s">
        <v>114</v>
      </c>
      <c r="H26" s="36" t="s">
        <v>115</v>
      </c>
      <c r="I26" s="36" t="s">
        <v>116</v>
      </c>
      <c r="J26" s="37" t="s">
        <v>117</v>
      </c>
      <c r="K26" s="37" t="s">
        <v>118</v>
      </c>
      <c r="L26" s="37" t="s">
        <v>119</v>
      </c>
      <c r="N26" s="77"/>
      <c r="O26" s="17" t="s">
        <v>55</v>
      </c>
      <c r="P26" s="50">
        <f>ROUND(SUM(AA38:AA47),0)</f>
        <v>0</v>
      </c>
      <c r="Q26" s="50"/>
      <c r="R26" s="10"/>
      <c r="S26" s="42" t="s">
        <v>256</v>
      </c>
      <c r="T26" s="72"/>
      <c r="U26" s="73"/>
      <c r="V26" s="56"/>
      <c r="W26" s="14"/>
    </row>
    <row r="27" spans="1:23">
      <c r="A27" s="103"/>
      <c r="B27" s="36" t="s">
        <v>76</v>
      </c>
      <c r="C27" s="36" t="s">
        <v>76</v>
      </c>
      <c r="D27" s="36" t="s">
        <v>76</v>
      </c>
      <c r="E27" s="36" t="s">
        <v>76</v>
      </c>
      <c r="F27" s="36" t="s">
        <v>76</v>
      </c>
      <c r="G27" s="36" t="s">
        <v>76</v>
      </c>
      <c r="H27" s="36" t="s">
        <v>120</v>
      </c>
      <c r="I27" s="36" t="s">
        <v>120</v>
      </c>
      <c r="J27" s="3" t="s">
        <v>76</v>
      </c>
      <c r="K27" s="3" t="s">
        <v>76</v>
      </c>
      <c r="L27" s="3" t="s">
        <v>76</v>
      </c>
      <c r="N27" s="77"/>
      <c r="O27" s="19" t="s">
        <v>56</v>
      </c>
      <c r="P27" s="50">
        <f>ROUND(SUM(P21:P26),0)</f>
        <v>0</v>
      </c>
      <c r="Q27" s="49"/>
      <c r="R27" s="10"/>
      <c r="S27" s="42" t="s">
        <v>257</v>
      </c>
      <c r="T27" s="72">
        <f>H28+I28</f>
        <v>0</v>
      </c>
      <c r="U27" s="73"/>
      <c r="V27" s="71"/>
      <c r="W27" s="14"/>
    </row>
    <row r="28" spans="1:23">
      <c r="A28" s="12" t="s">
        <v>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/>
      <c r="N28" s="2"/>
      <c r="O28" s="2"/>
      <c r="P28" s="2"/>
      <c r="Q28" s="2"/>
      <c r="R28" s="2"/>
      <c r="W28" s="14"/>
    </row>
    <row r="29" spans="1:23">
      <c r="A29" s="3" t="s">
        <v>2</v>
      </c>
      <c r="B29" s="51" t="s">
        <v>15</v>
      </c>
      <c r="C29" s="51" t="s">
        <v>16</v>
      </c>
      <c r="D29" s="51" t="s">
        <v>17</v>
      </c>
      <c r="E29" s="51" t="s">
        <v>18</v>
      </c>
      <c r="F29" s="51" t="s">
        <v>19</v>
      </c>
      <c r="G29" s="51" t="s">
        <v>20</v>
      </c>
      <c r="H29" s="51" t="s">
        <v>21</v>
      </c>
      <c r="I29" s="51" t="s">
        <v>22</v>
      </c>
      <c r="J29" s="51" t="s">
        <v>23</v>
      </c>
      <c r="K29" s="51" t="s">
        <v>24</v>
      </c>
      <c r="L29" s="51" t="s">
        <v>25</v>
      </c>
      <c r="M29" s="6" t="s">
        <v>103</v>
      </c>
      <c r="N29" s="6" t="s">
        <v>104</v>
      </c>
      <c r="O29" s="6" t="s">
        <v>105</v>
      </c>
      <c r="P29" s="6" t="s">
        <v>106</v>
      </c>
      <c r="Q29" s="6" t="s">
        <v>107</v>
      </c>
      <c r="R29" s="6" t="s">
        <v>108</v>
      </c>
      <c r="S29" s="10"/>
      <c r="T29" s="10"/>
      <c r="U29" s="13"/>
      <c r="V29" s="14"/>
      <c r="W29" s="14"/>
    </row>
    <row r="30" spans="1:23">
      <c r="A30" s="3" t="s">
        <v>3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7"/>
      <c r="T30" s="7"/>
    </row>
    <row r="31" spans="1:23">
      <c r="A31" s="3" t="s">
        <v>4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10"/>
      <c r="T31" s="10"/>
    </row>
    <row r="32" spans="1:23" ht="13.5" customHeight="1">
      <c r="A32" s="3" t="s">
        <v>5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10"/>
      <c r="T32" s="10"/>
    </row>
    <row r="33" spans="1:42" ht="17.25" customHeight="1">
      <c r="A33" s="3" t="s">
        <v>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10"/>
      <c r="T33" s="10"/>
    </row>
    <row r="34" spans="1:42">
      <c r="A34" s="3" t="s">
        <v>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</row>
    <row r="35" spans="1:42">
      <c r="A35" s="2"/>
      <c r="B35" s="11"/>
      <c r="E35" s="11"/>
      <c r="H35" s="43"/>
      <c r="I35" s="11"/>
    </row>
    <row r="36" spans="1:42" s="31" customFormat="1" ht="27">
      <c r="A36" s="97" t="s">
        <v>148</v>
      </c>
      <c r="B36" s="99" t="s">
        <v>60</v>
      </c>
      <c r="C36" s="104"/>
      <c r="D36" s="105"/>
      <c r="E36" s="96" t="s">
        <v>57</v>
      </c>
      <c r="F36" s="96"/>
      <c r="G36" s="96"/>
      <c r="H36" s="96"/>
      <c r="I36" s="23" t="s">
        <v>75</v>
      </c>
      <c r="J36" s="96" t="s">
        <v>37</v>
      </c>
      <c r="K36" s="96" t="s">
        <v>61</v>
      </c>
      <c r="L36" s="95" t="s">
        <v>30</v>
      </c>
      <c r="M36" s="23" t="s">
        <v>38</v>
      </c>
      <c r="N36" s="23" t="s">
        <v>35</v>
      </c>
      <c r="O36" s="23" t="s">
        <v>36</v>
      </c>
      <c r="P36" s="23" t="s">
        <v>62</v>
      </c>
      <c r="Q36" s="24" t="s">
        <v>43</v>
      </c>
      <c r="R36" s="24" t="s">
        <v>63</v>
      </c>
      <c r="S36" s="25" t="s">
        <v>64</v>
      </c>
      <c r="T36" s="25" t="s">
        <v>65</v>
      </c>
      <c r="U36" s="25" t="s">
        <v>66</v>
      </c>
      <c r="V36" s="25" t="s">
        <v>67</v>
      </c>
      <c r="W36" s="26" t="s">
        <v>68</v>
      </c>
      <c r="X36" s="27" t="s">
        <v>69</v>
      </c>
      <c r="Y36" s="27" t="s">
        <v>81</v>
      </c>
      <c r="Z36" s="93" t="s">
        <v>70</v>
      </c>
      <c r="AA36" s="94"/>
      <c r="AB36" s="102" t="s">
        <v>71</v>
      </c>
      <c r="AC36" s="102"/>
      <c r="AD36" s="93" t="s">
        <v>84</v>
      </c>
      <c r="AE36" s="94"/>
      <c r="AF36" s="29" t="s">
        <v>72</v>
      </c>
      <c r="AG36" s="29" t="s">
        <v>141</v>
      </c>
      <c r="AH36" s="29" t="s">
        <v>85</v>
      </c>
      <c r="AI36" s="34" t="s">
        <v>73</v>
      </c>
      <c r="AJ36" s="34" t="s">
        <v>74</v>
      </c>
      <c r="AK36" s="34" t="s">
        <v>86</v>
      </c>
      <c r="AL36" s="34" t="s">
        <v>87</v>
      </c>
      <c r="AM36" s="34" t="s">
        <v>91</v>
      </c>
      <c r="AN36" s="34" t="s">
        <v>149</v>
      </c>
      <c r="AO36" s="34" t="s">
        <v>89</v>
      </c>
      <c r="AP36" s="34" t="s">
        <v>90</v>
      </c>
    </row>
    <row r="37" spans="1:42" s="31" customFormat="1">
      <c r="A37" s="98"/>
      <c r="B37" s="23" t="s">
        <v>4</v>
      </c>
      <c r="C37" s="22" t="s">
        <v>6</v>
      </c>
      <c r="D37" s="39" t="s">
        <v>6</v>
      </c>
      <c r="E37" s="23" t="s">
        <v>26</v>
      </c>
      <c r="F37" s="23" t="s">
        <v>27</v>
      </c>
      <c r="G37" s="23" t="s">
        <v>28</v>
      </c>
      <c r="H37" s="23" t="s">
        <v>29</v>
      </c>
      <c r="I37" s="23" t="s">
        <v>79</v>
      </c>
      <c r="J37" s="96"/>
      <c r="K37" s="96"/>
      <c r="L37" s="95"/>
      <c r="M37" s="23" t="s">
        <v>80</v>
      </c>
      <c r="N37" s="23" t="s">
        <v>76</v>
      </c>
      <c r="O37" s="23" t="s">
        <v>76</v>
      </c>
      <c r="P37" s="23" t="s">
        <v>58</v>
      </c>
      <c r="Q37" s="23" t="s">
        <v>76</v>
      </c>
      <c r="R37" s="23" t="s">
        <v>76</v>
      </c>
      <c r="S37" s="25" t="s">
        <v>76</v>
      </c>
      <c r="T37" s="25" t="s">
        <v>76</v>
      </c>
      <c r="U37" s="25" t="s">
        <v>76</v>
      </c>
      <c r="V37" s="25" t="s">
        <v>76</v>
      </c>
      <c r="W37" s="32" t="s">
        <v>76</v>
      </c>
      <c r="X37" s="27" t="s">
        <v>58</v>
      </c>
      <c r="Y37" s="27" t="s">
        <v>58</v>
      </c>
      <c r="Z37" s="27" t="s">
        <v>82</v>
      </c>
      <c r="AA37" s="27" t="s">
        <v>83</v>
      </c>
      <c r="AB37" s="27" t="s">
        <v>82</v>
      </c>
      <c r="AC37" s="27" t="s">
        <v>83</v>
      </c>
      <c r="AD37" s="28" t="s">
        <v>82</v>
      </c>
      <c r="AE37" s="27" t="s">
        <v>83</v>
      </c>
      <c r="AF37" s="29" t="s">
        <v>77</v>
      </c>
      <c r="AG37" s="29" t="s">
        <v>76</v>
      </c>
      <c r="AH37" s="29" t="s">
        <v>58</v>
      </c>
      <c r="AI37" s="34" t="s">
        <v>80</v>
      </c>
      <c r="AJ37" s="34" t="s">
        <v>80</v>
      </c>
      <c r="AK37" s="34" t="s">
        <v>76</v>
      </c>
      <c r="AL37" s="34" t="s">
        <v>58</v>
      </c>
      <c r="AM37" s="34" t="s">
        <v>92</v>
      </c>
      <c r="AN37" s="34" t="s">
        <v>150</v>
      </c>
      <c r="AO37" s="34" t="s">
        <v>88</v>
      </c>
      <c r="AP37" s="34" t="s">
        <v>88</v>
      </c>
    </row>
    <row r="38" spans="1:42" s="35" customFormat="1">
      <c r="A38" s="33" t="s">
        <v>93</v>
      </c>
      <c r="B38" s="74">
        <v>25</v>
      </c>
      <c r="C38" s="74">
        <v>5.8</v>
      </c>
      <c r="D38" s="74">
        <v>37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 t="s">
        <v>78</v>
      </c>
      <c r="L38" s="23"/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5">
        <v>0</v>
      </c>
      <c r="T38" s="25">
        <v>0</v>
      </c>
      <c r="U38" s="25">
        <v>0</v>
      </c>
      <c r="V38" s="25">
        <v>0</v>
      </c>
      <c r="W38" s="32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9">
        <v>0</v>
      </c>
      <c r="AG38" s="29">
        <v>0</v>
      </c>
      <c r="AH38" s="29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</row>
    <row r="39" spans="1:42">
      <c r="A39" s="3">
        <v>2</v>
      </c>
      <c r="B39" s="75"/>
      <c r="C39" s="75"/>
      <c r="D39" s="75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5"/>
      <c r="T39" s="25"/>
      <c r="U39" s="25"/>
      <c r="V39" s="25"/>
      <c r="W39" s="32"/>
      <c r="X39" s="27"/>
      <c r="Y39" s="27"/>
      <c r="Z39" s="27"/>
      <c r="AA39" s="27"/>
      <c r="AB39" s="27"/>
      <c r="AC39" s="27"/>
      <c r="AD39" s="27"/>
      <c r="AE39" s="27"/>
      <c r="AF39" s="29"/>
      <c r="AG39" s="29"/>
      <c r="AH39" s="29"/>
      <c r="AI39" s="30"/>
      <c r="AJ39" s="30"/>
      <c r="AK39" s="30"/>
      <c r="AL39" s="30"/>
      <c r="AM39" s="30"/>
      <c r="AN39" s="30"/>
      <c r="AO39" s="30"/>
      <c r="AP39" s="30"/>
    </row>
    <row r="40" spans="1:42">
      <c r="A40" s="6">
        <v>3</v>
      </c>
      <c r="B40" s="75"/>
      <c r="C40" s="75"/>
      <c r="D40" s="75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5"/>
      <c r="T40" s="25"/>
      <c r="U40" s="25"/>
      <c r="V40" s="25"/>
      <c r="W40" s="32"/>
      <c r="X40" s="27"/>
      <c r="Y40" s="27"/>
      <c r="Z40" s="27"/>
      <c r="AA40" s="27"/>
      <c r="AB40" s="27"/>
      <c r="AC40" s="27"/>
      <c r="AD40" s="27"/>
      <c r="AE40" s="27"/>
      <c r="AF40" s="29"/>
      <c r="AG40" s="29"/>
      <c r="AH40" s="29"/>
      <c r="AI40" s="30"/>
      <c r="AJ40" s="30"/>
      <c r="AK40" s="30"/>
      <c r="AL40" s="30"/>
      <c r="AM40" s="30"/>
      <c r="AN40" s="30"/>
      <c r="AO40" s="30"/>
      <c r="AP40" s="30"/>
    </row>
    <row r="41" spans="1:42">
      <c r="A41" s="3">
        <v>4</v>
      </c>
      <c r="B41" s="75"/>
      <c r="C41" s="75"/>
      <c r="D41" s="75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5"/>
      <c r="T41" s="25"/>
      <c r="U41" s="25"/>
      <c r="V41" s="25"/>
      <c r="W41" s="32"/>
      <c r="X41" s="27"/>
      <c r="Y41" s="27"/>
      <c r="Z41" s="27"/>
      <c r="AA41" s="27"/>
      <c r="AB41" s="27"/>
      <c r="AC41" s="27"/>
      <c r="AD41" s="27"/>
      <c r="AE41" s="27"/>
      <c r="AF41" s="29"/>
      <c r="AG41" s="29"/>
      <c r="AH41" s="29"/>
      <c r="AI41" s="30"/>
      <c r="AJ41" s="30"/>
      <c r="AK41" s="30"/>
      <c r="AL41" s="30"/>
      <c r="AM41" s="30"/>
      <c r="AN41" s="30"/>
      <c r="AO41" s="30"/>
      <c r="AP41" s="30"/>
    </row>
    <row r="42" spans="1:42">
      <c r="A42" s="6">
        <v>5</v>
      </c>
      <c r="B42" s="75"/>
      <c r="C42" s="75"/>
      <c r="D42" s="75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5"/>
      <c r="T42" s="25"/>
      <c r="U42" s="25"/>
      <c r="V42" s="25"/>
      <c r="W42" s="32"/>
      <c r="X42" s="27"/>
      <c r="Y42" s="27"/>
      <c r="Z42" s="27"/>
      <c r="AA42" s="27"/>
      <c r="AB42" s="27"/>
      <c r="AC42" s="27"/>
      <c r="AD42" s="27"/>
      <c r="AE42" s="27"/>
      <c r="AF42" s="29"/>
      <c r="AG42" s="29"/>
      <c r="AH42" s="29"/>
      <c r="AI42" s="30"/>
      <c r="AJ42" s="30"/>
      <c r="AK42" s="30"/>
      <c r="AL42" s="30"/>
      <c r="AM42" s="30"/>
      <c r="AN42" s="30"/>
      <c r="AO42" s="30"/>
      <c r="AP42" s="30"/>
    </row>
    <row r="43" spans="1:42">
      <c r="A43" s="3">
        <v>6</v>
      </c>
      <c r="B43" s="75"/>
      <c r="C43" s="75"/>
      <c r="D43" s="75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5"/>
      <c r="T43" s="25"/>
      <c r="U43" s="25"/>
      <c r="V43" s="25"/>
      <c r="W43" s="32"/>
      <c r="X43" s="27"/>
      <c r="Y43" s="27"/>
      <c r="Z43" s="27"/>
      <c r="AA43" s="27"/>
      <c r="AB43" s="27"/>
      <c r="AC43" s="27"/>
      <c r="AD43" s="27"/>
      <c r="AE43" s="27"/>
      <c r="AF43" s="29"/>
      <c r="AG43" s="29"/>
      <c r="AH43" s="29"/>
      <c r="AI43" s="30"/>
      <c r="AJ43" s="30"/>
      <c r="AK43" s="30"/>
      <c r="AL43" s="30"/>
      <c r="AM43" s="30"/>
      <c r="AN43" s="30"/>
      <c r="AO43" s="30"/>
      <c r="AP43" s="30"/>
    </row>
    <row r="44" spans="1:42">
      <c r="A44" s="6">
        <v>7</v>
      </c>
      <c r="B44" s="75"/>
      <c r="C44" s="75"/>
      <c r="D44" s="75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5"/>
      <c r="T44" s="25"/>
      <c r="U44" s="25"/>
      <c r="V44" s="25"/>
      <c r="W44" s="32"/>
      <c r="X44" s="27"/>
      <c r="Y44" s="27"/>
      <c r="Z44" s="27"/>
      <c r="AA44" s="27"/>
      <c r="AB44" s="27"/>
      <c r="AC44" s="27"/>
      <c r="AD44" s="27"/>
      <c r="AE44" s="27"/>
      <c r="AF44" s="29"/>
      <c r="AG44" s="29"/>
      <c r="AH44" s="29"/>
      <c r="AI44" s="30"/>
      <c r="AJ44" s="30"/>
      <c r="AK44" s="30"/>
      <c r="AL44" s="30"/>
      <c r="AM44" s="30"/>
      <c r="AN44" s="30"/>
      <c r="AO44" s="30"/>
      <c r="AP44" s="30"/>
    </row>
    <row r="45" spans="1:42">
      <c r="A45" s="3">
        <v>8</v>
      </c>
      <c r="B45" s="75"/>
      <c r="C45" s="75"/>
      <c r="D45" s="75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5"/>
      <c r="T45" s="25"/>
      <c r="U45" s="25"/>
      <c r="V45" s="25"/>
      <c r="W45" s="32"/>
      <c r="X45" s="27"/>
      <c r="Y45" s="27"/>
      <c r="Z45" s="27"/>
      <c r="AA45" s="27"/>
      <c r="AB45" s="27"/>
      <c r="AC45" s="27"/>
      <c r="AD45" s="27"/>
      <c r="AE45" s="27"/>
      <c r="AF45" s="29"/>
      <c r="AG45" s="29"/>
      <c r="AH45" s="29"/>
      <c r="AI45" s="30"/>
      <c r="AJ45" s="30"/>
      <c r="AK45" s="30"/>
      <c r="AL45" s="30"/>
      <c r="AM45" s="30"/>
      <c r="AN45" s="30"/>
      <c r="AO45" s="30"/>
      <c r="AP45" s="30"/>
    </row>
    <row r="46" spans="1:42">
      <c r="A46" s="6">
        <v>9</v>
      </c>
      <c r="B46" s="75"/>
      <c r="C46" s="75"/>
      <c r="D46" s="75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5"/>
      <c r="T46" s="25"/>
      <c r="U46" s="25"/>
      <c r="V46" s="25"/>
      <c r="W46" s="32"/>
      <c r="X46" s="27"/>
      <c r="Y46" s="27"/>
      <c r="Z46" s="27"/>
      <c r="AA46" s="27"/>
      <c r="AB46" s="27"/>
      <c r="AC46" s="27"/>
      <c r="AD46" s="27"/>
      <c r="AE46" s="27"/>
      <c r="AF46" s="29"/>
      <c r="AG46" s="29"/>
      <c r="AH46" s="29"/>
      <c r="AI46" s="30"/>
      <c r="AJ46" s="30"/>
      <c r="AK46" s="30"/>
      <c r="AL46" s="30"/>
      <c r="AM46" s="30"/>
      <c r="AN46" s="30"/>
      <c r="AO46" s="30"/>
      <c r="AP46" s="30"/>
    </row>
    <row r="47" spans="1:42">
      <c r="A47" s="3">
        <v>10</v>
      </c>
      <c r="B47" s="76"/>
      <c r="C47" s="76"/>
      <c r="D47" s="76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5"/>
      <c r="T47" s="25"/>
      <c r="U47" s="25"/>
      <c r="V47" s="25"/>
      <c r="W47" s="32"/>
      <c r="X47" s="27"/>
      <c r="Y47" s="27"/>
      <c r="Z47" s="27"/>
      <c r="AA47" s="27"/>
      <c r="AB47" s="27"/>
      <c r="AC47" s="27"/>
      <c r="AD47" s="27"/>
      <c r="AE47" s="27"/>
      <c r="AF47" s="29"/>
      <c r="AG47" s="29"/>
      <c r="AH47" s="29"/>
      <c r="AI47" s="30"/>
      <c r="AJ47" s="30"/>
      <c r="AK47" s="30"/>
      <c r="AL47" s="30"/>
      <c r="AM47" s="30"/>
      <c r="AN47" s="30"/>
      <c r="AO47" s="30"/>
      <c r="AP47" s="30"/>
    </row>
    <row r="48" spans="1:42">
      <c r="H48" s="55">
        <f>(E38*F38+F38*G38+E38*G38)*2</f>
        <v>0</v>
      </c>
      <c r="I48" s="55">
        <f>SUM(H38:H47)</f>
        <v>0</v>
      </c>
      <c r="M48" s="44">
        <f>SUM(M38:M47)</f>
        <v>0</v>
      </c>
    </row>
    <row r="49" spans="8:8">
      <c r="H49" s="55">
        <f t="shared" ref="H49:H55" si="0">(E39*F39+F39*G39+E39*G39)*2</f>
        <v>0</v>
      </c>
    </row>
    <row r="50" spans="8:8">
      <c r="H50" s="55">
        <f t="shared" si="0"/>
        <v>0</v>
      </c>
    </row>
    <row r="51" spans="8:8">
      <c r="H51" s="55">
        <f t="shared" si="0"/>
        <v>0</v>
      </c>
    </row>
    <row r="52" spans="8:8">
      <c r="H52" s="55">
        <f t="shared" si="0"/>
        <v>0</v>
      </c>
    </row>
    <row r="53" spans="8:8">
      <c r="H53" s="55">
        <f t="shared" si="0"/>
        <v>0</v>
      </c>
    </row>
    <row r="54" spans="8:8">
      <c r="H54" s="55">
        <f t="shared" si="0"/>
        <v>0</v>
      </c>
    </row>
    <row r="55" spans="8:8">
      <c r="H55" s="55">
        <f t="shared" si="0"/>
        <v>0</v>
      </c>
    </row>
    <row r="56" spans="8:8">
      <c r="H56" s="55">
        <f>(E46*F46+F46*G46+E46*G46)*2</f>
        <v>0</v>
      </c>
    </row>
    <row r="57" spans="8:8">
      <c r="H57" s="55">
        <f>(E47*F47+F47*G47+E47*G47)*2</f>
        <v>0</v>
      </c>
    </row>
  </sheetData>
  <mergeCells count="46">
    <mergeCell ref="T22:U22"/>
    <mergeCell ref="T23:U23"/>
    <mergeCell ref="T24:U24"/>
    <mergeCell ref="T17:U17"/>
    <mergeCell ref="T18:U18"/>
    <mergeCell ref="T19:U19"/>
    <mergeCell ref="T20:U20"/>
    <mergeCell ref="T21:U21"/>
    <mergeCell ref="T12:U12"/>
    <mergeCell ref="T13:U13"/>
    <mergeCell ref="T14:U14"/>
    <mergeCell ref="T15:U15"/>
    <mergeCell ref="T16:U16"/>
    <mergeCell ref="T6:U6"/>
    <mergeCell ref="T8:U8"/>
    <mergeCell ref="T9:U9"/>
    <mergeCell ref="T10:U10"/>
    <mergeCell ref="T11:U11"/>
    <mergeCell ref="S1:U1"/>
    <mergeCell ref="T2:U2"/>
    <mergeCell ref="T3:U3"/>
    <mergeCell ref="T4:U4"/>
    <mergeCell ref="T5:U5"/>
    <mergeCell ref="A26:A27"/>
    <mergeCell ref="N1:P1"/>
    <mergeCell ref="A1:L24"/>
    <mergeCell ref="N2:N10"/>
    <mergeCell ref="N11:N15"/>
    <mergeCell ref="N16:P16"/>
    <mergeCell ref="N17:N21"/>
    <mergeCell ref="N22:N27"/>
    <mergeCell ref="B38:B47"/>
    <mergeCell ref="C38:C47"/>
    <mergeCell ref="D38:D47"/>
    <mergeCell ref="L36:L37"/>
    <mergeCell ref="A36:A37"/>
    <mergeCell ref="B36:D36"/>
    <mergeCell ref="E36:H36"/>
    <mergeCell ref="J36:J37"/>
    <mergeCell ref="K36:K37"/>
    <mergeCell ref="T25:U25"/>
    <mergeCell ref="T26:U26"/>
    <mergeCell ref="Z36:AA36"/>
    <mergeCell ref="AB36:AC36"/>
    <mergeCell ref="AD36:AE36"/>
    <mergeCell ref="T27:U27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W44"/>
  <sheetViews>
    <sheetView showGridLines="0" workbookViewId="0">
      <selection activeCell="O20" sqref="O20"/>
    </sheetView>
  </sheetViews>
  <sheetFormatPr defaultRowHeight="13.5"/>
  <cols>
    <col min="1" max="1" width="11.25" bestFit="1" customWidth="1"/>
    <col min="2" max="2" width="9.625" customWidth="1"/>
    <col min="3" max="3" width="9.875" bestFit="1" customWidth="1"/>
    <col min="4" max="4" width="9.625" customWidth="1"/>
    <col min="5" max="6" width="11.125" bestFit="1" customWidth="1"/>
    <col min="7" max="7" width="7.25" bestFit="1" customWidth="1"/>
    <col min="8" max="9" width="9.125" bestFit="1" customWidth="1"/>
    <col min="10" max="13" width="9" bestFit="1" customWidth="1"/>
    <col min="14" max="14" width="11" bestFit="1" customWidth="1"/>
    <col min="15" max="15" width="13.125" bestFit="1" customWidth="1"/>
    <col min="16" max="18" width="11" bestFit="1" customWidth="1"/>
    <col min="19" max="19" width="12.25" bestFit="1" customWidth="1"/>
    <col min="20" max="20" width="10.875" customWidth="1"/>
    <col min="21" max="23" width="11" bestFit="1" customWidth="1"/>
  </cols>
  <sheetData>
    <row r="1" spans="1:23" ht="14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5"/>
      <c r="N1" s="81" t="s">
        <v>48</v>
      </c>
      <c r="O1" s="82"/>
      <c r="P1" s="83"/>
      <c r="Q1" s="18" t="s">
        <v>49</v>
      </c>
      <c r="S1" s="103" t="s">
        <v>159</v>
      </c>
      <c r="T1" s="103"/>
      <c r="U1" s="103"/>
      <c r="V1" s="47" t="s">
        <v>160</v>
      </c>
    </row>
    <row r="2" spans="1:23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5"/>
      <c r="N2" s="77" t="s">
        <v>31</v>
      </c>
      <c r="O2" s="8" t="s">
        <v>151</v>
      </c>
      <c r="P2" s="52"/>
      <c r="Q2" s="52"/>
      <c r="S2" s="8" t="s">
        <v>165</v>
      </c>
      <c r="T2" s="72"/>
      <c r="U2" s="73"/>
      <c r="V2" s="48"/>
    </row>
    <row r="3" spans="1:2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5"/>
      <c r="N3" s="77"/>
      <c r="O3" s="8" t="s">
        <v>152</v>
      </c>
      <c r="P3" s="52"/>
      <c r="Q3" s="52"/>
      <c r="S3" s="8" t="s">
        <v>156</v>
      </c>
      <c r="T3" s="72"/>
      <c r="U3" s="73"/>
      <c r="V3" s="48"/>
    </row>
    <row r="4" spans="1:23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5"/>
      <c r="N4" s="77"/>
      <c r="O4" s="8" t="s">
        <v>153</v>
      </c>
      <c r="P4" s="52"/>
      <c r="Q4" s="52"/>
      <c r="S4" s="8" t="s">
        <v>157</v>
      </c>
      <c r="T4" s="72"/>
      <c r="U4" s="73"/>
      <c r="V4" s="48"/>
    </row>
    <row r="5" spans="1:2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5"/>
      <c r="N5" s="77"/>
      <c r="O5" s="8" t="s">
        <v>154</v>
      </c>
      <c r="P5" s="52"/>
      <c r="Q5" s="52"/>
      <c r="S5" s="8" t="s">
        <v>158</v>
      </c>
      <c r="T5" s="72" t="s">
        <v>164</v>
      </c>
      <c r="U5" s="73"/>
      <c r="V5" s="48"/>
    </row>
    <row r="6" spans="1:23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5"/>
      <c r="N6" s="77"/>
      <c r="O6" s="16" t="s">
        <v>42</v>
      </c>
      <c r="P6" s="53">
        <f>ROUND(SUM(G35:G44),0)</f>
        <v>0</v>
      </c>
      <c r="Q6" s="53"/>
      <c r="S6" s="42" t="s">
        <v>161</v>
      </c>
      <c r="T6" s="72"/>
      <c r="U6" s="73"/>
      <c r="V6" s="48"/>
    </row>
    <row r="7" spans="1:23" ht="13.5" customHeight="1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5"/>
      <c r="N7" s="77"/>
      <c r="O7" s="16" t="s">
        <v>37</v>
      </c>
      <c r="P7" s="53">
        <f>SUM(I25:I34)</f>
        <v>0</v>
      </c>
      <c r="Q7" s="53"/>
    </row>
    <row r="8" spans="1:2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5"/>
      <c r="N8" s="77"/>
      <c r="O8" s="16" t="s">
        <v>39</v>
      </c>
      <c r="P8" s="53">
        <f>SUM(M25:M34)</f>
        <v>0</v>
      </c>
      <c r="Q8" s="53"/>
      <c r="S8" s="103" t="s">
        <v>94</v>
      </c>
      <c r="T8" s="103"/>
      <c r="U8" s="103"/>
      <c r="V8" s="3" t="s">
        <v>46</v>
      </c>
    </row>
    <row r="9" spans="1:23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5"/>
      <c r="N9" s="77"/>
      <c r="O9" s="16" t="s">
        <v>40</v>
      </c>
      <c r="P9" s="53">
        <f>SUM(N25:N34)</f>
        <v>0</v>
      </c>
      <c r="Q9" s="53"/>
      <c r="S9" s="8" t="s">
        <v>95</v>
      </c>
      <c r="T9" s="103"/>
      <c r="U9" s="103"/>
      <c r="V9" s="49"/>
    </row>
    <row r="10" spans="1:23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5"/>
      <c r="N10" s="77"/>
      <c r="O10" s="16" t="s">
        <v>43</v>
      </c>
      <c r="P10" s="53">
        <f>SUM(O25:O34)</f>
        <v>0</v>
      </c>
      <c r="Q10" s="53"/>
      <c r="S10" s="8" t="s">
        <v>147</v>
      </c>
      <c r="T10" s="103" t="e">
        <f>ROUND(T13/SUM(G25:G34),0)</f>
        <v>#DIV/0!</v>
      </c>
      <c r="U10" s="103"/>
      <c r="V10" s="49"/>
    </row>
    <row r="11" spans="1:23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5"/>
      <c r="N11" s="77" t="s">
        <v>143</v>
      </c>
      <c r="O11" s="17" t="s">
        <v>45</v>
      </c>
      <c r="P11" s="52">
        <f>ROUND(SUM(R25:R34),1)</f>
        <v>0</v>
      </c>
      <c r="Q11" s="53"/>
      <c r="S11" s="8" t="s">
        <v>98</v>
      </c>
      <c r="T11" s="103">
        <f>B17</f>
        <v>0</v>
      </c>
      <c r="U11" s="103"/>
      <c r="V11" s="49"/>
    </row>
    <row r="12" spans="1:23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5"/>
      <c r="N12" s="77"/>
      <c r="O12" s="17" t="s">
        <v>32</v>
      </c>
      <c r="P12" s="52">
        <f>SUM(Q25:Q34)</f>
        <v>0</v>
      </c>
      <c r="Q12" s="53"/>
      <c r="S12" s="8" t="s">
        <v>99</v>
      </c>
      <c r="T12" s="103">
        <f>C17</f>
        <v>0</v>
      </c>
      <c r="U12" s="103"/>
      <c r="V12" s="49"/>
    </row>
    <row r="13" spans="1:23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5"/>
      <c r="N13" s="77"/>
      <c r="O13" s="17" t="s">
        <v>33</v>
      </c>
      <c r="P13" s="52">
        <f>SUM(S25:S34)</f>
        <v>0</v>
      </c>
      <c r="Q13" s="53"/>
      <c r="S13" s="8" t="s">
        <v>100</v>
      </c>
      <c r="T13" s="103">
        <f>D17</f>
        <v>0</v>
      </c>
      <c r="U13" s="103"/>
      <c r="V13" s="49"/>
    </row>
    <row r="14" spans="1:23">
      <c r="A14" s="12" t="s">
        <v>0</v>
      </c>
      <c r="B14" s="12" t="s">
        <v>123</v>
      </c>
      <c r="C14" s="12" t="s">
        <v>124</v>
      </c>
      <c r="D14" s="3" t="s">
        <v>125</v>
      </c>
      <c r="E14" s="7"/>
      <c r="F14" s="7"/>
      <c r="G14" s="7"/>
      <c r="H14" s="7"/>
      <c r="I14" s="7"/>
      <c r="J14" s="2"/>
      <c r="K14" s="2"/>
      <c r="L14" s="2"/>
      <c r="N14" s="77"/>
      <c r="O14" s="17" t="s">
        <v>34</v>
      </c>
      <c r="P14" s="52">
        <f>SUM(T25:T34)</f>
        <v>0</v>
      </c>
      <c r="Q14" s="53"/>
      <c r="S14" s="8" t="s">
        <v>101</v>
      </c>
      <c r="T14" s="103">
        <f>B15</f>
        <v>0</v>
      </c>
      <c r="U14" s="103"/>
      <c r="V14" s="49"/>
      <c r="W14" s="14"/>
    </row>
    <row r="15" spans="1:23">
      <c r="A15" s="3" t="s">
        <v>1</v>
      </c>
      <c r="B15" s="4"/>
      <c r="C15" s="4"/>
      <c r="D15" s="3"/>
      <c r="E15" s="7"/>
      <c r="F15" s="7"/>
      <c r="G15" s="7"/>
      <c r="H15" s="7"/>
      <c r="I15" s="7"/>
      <c r="J15" s="2"/>
      <c r="K15" s="2"/>
      <c r="L15" s="2"/>
      <c r="N15" s="77"/>
      <c r="O15" s="17" t="s">
        <v>44</v>
      </c>
      <c r="P15" s="52">
        <f>SUM(P10:P14)</f>
        <v>0</v>
      </c>
      <c r="Q15" s="53"/>
      <c r="S15" s="8" t="s">
        <v>102</v>
      </c>
      <c r="T15" s="103">
        <f>C15+D15</f>
        <v>0</v>
      </c>
      <c r="U15" s="103"/>
      <c r="V15" s="49"/>
      <c r="W15" s="14"/>
    </row>
    <row r="16" spans="1:23">
      <c r="A16" s="3" t="s">
        <v>2</v>
      </c>
      <c r="B16" s="3" t="s">
        <v>15</v>
      </c>
      <c r="C16" s="3" t="s">
        <v>16</v>
      </c>
      <c r="D16" s="3" t="s">
        <v>17</v>
      </c>
      <c r="E16" s="3" t="s">
        <v>18</v>
      </c>
      <c r="F16" s="3" t="s">
        <v>19</v>
      </c>
      <c r="G16" s="7"/>
      <c r="H16" s="7"/>
      <c r="I16" s="7"/>
      <c r="J16" s="7"/>
      <c r="K16" s="7"/>
      <c r="L16" s="7"/>
      <c r="S16" s="42" t="s">
        <v>256</v>
      </c>
      <c r="T16" s="72"/>
      <c r="U16" s="73"/>
      <c r="V16" s="56"/>
      <c r="W16" s="14"/>
    </row>
    <row r="17" spans="1:23">
      <c r="A17" s="3" t="s">
        <v>3</v>
      </c>
      <c r="B17" s="3"/>
      <c r="C17" s="3"/>
      <c r="D17" s="3"/>
      <c r="E17" s="3"/>
      <c r="F17" s="3"/>
      <c r="G17" s="7"/>
      <c r="H17" s="7"/>
      <c r="I17" s="7"/>
      <c r="J17" s="7"/>
      <c r="K17" s="7"/>
      <c r="L17" s="7"/>
      <c r="V17" s="14"/>
      <c r="W17" s="14"/>
    </row>
    <row r="18" spans="1:23">
      <c r="A18" s="3" t="s">
        <v>4</v>
      </c>
      <c r="B18" s="3"/>
      <c r="C18" s="3"/>
      <c r="D18" s="3"/>
      <c r="E18" s="3"/>
      <c r="F18" s="3"/>
      <c r="G18" s="7"/>
      <c r="H18" s="7"/>
      <c r="I18" s="7"/>
      <c r="J18" s="7"/>
      <c r="K18" s="7"/>
      <c r="L18" s="7"/>
      <c r="M18" s="2"/>
      <c r="R18" s="10"/>
      <c r="S18" s="14"/>
      <c r="T18" s="13"/>
      <c r="U18" s="13"/>
      <c r="V18" s="14"/>
      <c r="W18" s="14"/>
    </row>
    <row r="19" spans="1:23">
      <c r="A19" s="3" t="s">
        <v>5</v>
      </c>
      <c r="B19" s="3"/>
      <c r="C19" s="3"/>
      <c r="D19" s="3"/>
      <c r="E19" s="3"/>
      <c r="F19" s="3"/>
      <c r="G19" s="7"/>
      <c r="H19" s="7"/>
      <c r="I19" s="7"/>
      <c r="J19" s="7"/>
      <c r="K19" s="7"/>
      <c r="L19" s="7"/>
      <c r="M19" s="2"/>
      <c r="R19" s="10"/>
      <c r="S19" s="14"/>
      <c r="T19" s="13"/>
      <c r="U19" s="13"/>
      <c r="V19" s="14"/>
      <c r="W19" s="14"/>
    </row>
    <row r="20" spans="1:23">
      <c r="A20" s="3" t="s">
        <v>6</v>
      </c>
      <c r="B20" s="3"/>
      <c r="C20" s="3"/>
      <c r="D20" s="3"/>
      <c r="E20" s="3"/>
      <c r="F20" s="3"/>
      <c r="G20" s="7"/>
      <c r="H20" s="7"/>
      <c r="I20" s="7"/>
      <c r="J20" s="7"/>
      <c r="K20" s="7"/>
      <c r="L20" s="7"/>
      <c r="M20" s="2"/>
      <c r="R20" s="10"/>
      <c r="S20" s="14"/>
      <c r="T20" s="13"/>
      <c r="U20" s="13"/>
      <c r="V20" s="14"/>
      <c r="W20" s="14"/>
    </row>
    <row r="21" spans="1:23">
      <c r="A21" s="3" t="s">
        <v>7</v>
      </c>
      <c r="B21" s="3"/>
      <c r="C21" s="3"/>
      <c r="D21" s="3"/>
      <c r="E21" s="3"/>
      <c r="F21" s="3"/>
      <c r="G21" s="7"/>
      <c r="H21" s="7"/>
      <c r="I21" s="7"/>
      <c r="J21" s="7"/>
      <c r="K21" s="7"/>
      <c r="L21" s="7"/>
      <c r="M21" s="2"/>
      <c r="N21" s="2"/>
      <c r="R21" s="10"/>
      <c r="S21" s="14"/>
      <c r="T21" s="13"/>
      <c r="U21" s="13"/>
      <c r="V21" s="14"/>
      <c r="W21" s="14"/>
    </row>
    <row r="22" spans="1:23" s="2" customFormat="1">
      <c r="V22" s="14"/>
      <c r="W22" s="14"/>
    </row>
    <row r="23" spans="1:23" s="31" customFormat="1" ht="13.5" customHeight="1">
      <c r="A23" s="97" t="s">
        <v>148</v>
      </c>
      <c r="B23" s="40" t="s">
        <v>60</v>
      </c>
      <c r="C23" s="41"/>
      <c r="D23" s="99" t="s">
        <v>57</v>
      </c>
      <c r="E23" s="104"/>
      <c r="F23" s="104"/>
      <c r="G23" s="105"/>
      <c r="H23" s="23" t="s">
        <v>75</v>
      </c>
      <c r="I23" s="74" t="s">
        <v>37</v>
      </c>
      <c r="J23" s="74" t="s">
        <v>61</v>
      </c>
      <c r="K23" s="107" t="s">
        <v>30</v>
      </c>
      <c r="L23" s="23" t="s">
        <v>38</v>
      </c>
      <c r="M23" s="23" t="s">
        <v>35</v>
      </c>
      <c r="N23" s="23" t="s">
        <v>36</v>
      </c>
      <c r="O23" s="23" t="s">
        <v>43</v>
      </c>
      <c r="P23" s="23" t="s">
        <v>63</v>
      </c>
      <c r="Q23" s="25" t="s">
        <v>64</v>
      </c>
      <c r="R23" s="25" t="s">
        <v>65</v>
      </c>
      <c r="S23" s="25" t="s">
        <v>66</v>
      </c>
      <c r="T23" s="25" t="s">
        <v>67</v>
      </c>
      <c r="U23" s="26" t="s">
        <v>68</v>
      </c>
    </row>
    <row r="24" spans="1:23" s="31" customFormat="1">
      <c r="A24" s="98"/>
      <c r="B24" s="23" t="s">
        <v>4</v>
      </c>
      <c r="C24" s="22" t="s">
        <v>5</v>
      </c>
      <c r="D24" s="23" t="s">
        <v>26</v>
      </c>
      <c r="E24" s="23" t="s">
        <v>27</v>
      </c>
      <c r="F24" s="23" t="s">
        <v>28</v>
      </c>
      <c r="G24" s="23" t="s">
        <v>29</v>
      </c>
      <c r="H24" s="23" t="s">
        <v>79</v>
      </c>
      <c r="I24" s="76"/>
      <c r="J24" s="76"/>
      <c r="K24" s="108"/>
      <c r="L24" s="23" t="s">
        <v>80</v>
      </c>
      <c r="M24" s="23" t="s">
        <v>76</v>
      </c>
      <c r="N24" s="23" t="s">
        <v>76</v>
      </c>
      <c r="O24" s="23" t="s">
        <v>76</v>
      </c>
      <c r="P24" s="23" t="s">
        <v>76</v>
      </c>
      <c r="Q24" s="25" t="s">
        <v>76</v>
      </c>
      <c r="R24" s="25" t="s">
        <v>76</v>
      </c>
      <c r="S24" s="25" t="s">
        <v>76</v>
      </c>
      <c r="T24" s="25" t="s">
        <v>76</v>
      </c>
      <c r="U24" s="32" t="s">
        <v>76</v>
      </c>
    </row>
    <row r="25" spans="1:23" s="35" customFormat="1">
      <c r="A25" s="33" t="s">
        <v>93</v>
      </c>
      <c r="B25" s="74">
        <v>25</v>
      </c>
      <c r="C25" s="74">
        <v>60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 t="s">
        <v>78</v>
      </c>
      <c r="K25" s="23"/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5">
        <v>0</v>
      </c>
      <c r="R25" s="25">
        <v>0</v>
      </c>
      <c r="S25" s="25">
        <v>0</v>
      </c>
      <c r="T25" s="25">
        <v>0</v>
      </c>
      <c r="U25" s="32">
        <v>0</v>
      </c>
    </row>
    <row r="26" spans="1:23">
      <c r="A26" s="3">
        <v>2</v>
      </c>
      <c r="B26" s="75"/>
      <c r="C26" s="75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5"/>
      <c r="R26" s="25"/>
      <c r="S26" s="25"/>
      <c r="T26" s="25"/>
      <c r="U26" s="32"/>
    </row>
    <row r="27" spans="1:23">
      <c r="A27" s="6">
        <v>3</v>
      </c>
      <c r="B27" s="75"/>
      <c r="C27" s="75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5"/>
      <c r="R27" s="25"/>
      <c r="S27" s="25"/>
      <c r="T27" s="25"/>
      <c r="U27" s="32"/>
    </row>
    <row r="28" spans="1:23">
      <c r="A28" s="3">
        <v>4</v>
      </c>
      <c r="B28" s="75"/>
      <c r="C28" s="75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5"/>
      <c r="R28" s="25"/>
      <c r="S28" s="25"/>
      <c r="T28" s="25"/>
      <c r="U28" s="32"/>
    </row>
    <row r="29" spans="1:23">
      <c r="A29" s="6">
        <v>5</v>
      </c>
      <c r="B29" s="75"/>
      <c r="C29" s="75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5"/>
      <c r="R29" s="25"/>
      <c r="S29" s="25"/>
      <c r="T29" s="25"/>
      <c r="U29" s="32"/>
    </row>
    <row r="30" spans="1:23">
      <c r="A30" s="3">
        <v>6</v>
      </c>
      <c r="B30" s="75"/>
      <c r="C30" s="75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5"/>
      <c r="R30" s="25"/>
      <c r="S30" s="25"/>
      <c r="T30" s="25"/>
      <c r="U30" s="32"/>
    </row>
    <row r="31" spans="1:23">
      <c r="A31" s="6">
        <v>7</v>
      </c>
      <c r="B31" s="75"/>
      <c r="C31" s="75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5"/>
      <c r="R31" s="25"/>
      <c r="S31" s="25"/>
      <c r="T31" s="25"/>
      <c r="U31" s="32"/>
    </row>
    <row r="32" spans="1:23">
      <c r="A32" s="3">
        <v>8</v>
      </c>
      <c r="B32" s="75"/>
      <c r="C32" s="7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5"/>
      <c r="R32" s="25"/>
      <c r="S32" s="25"/>
      <c r="T32" s="25"/>
      <c r="U32" s="32"/>
    </row>
    <row r="33" spans="1:23">
      <c r="A33" s="6">
        <v>9</v>
      </c>
      <c r="B33" s="75"/>
      <c r="C33" s="75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5"/>
      <c r="R33" s="25"/>
      <c r="S33" s="25"/>
      <c r="T33" s="25"/>
      <c r="U33" s="32"/>
    </row>
    <row r="34" spans="1:23">
      <c r="A34" s="3">
        <v>10</v>
      </c>
      <c r="B34" s="76"/>
      <c r="C34" s="76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5"/>
      <c r="R34" s="25"/>
      <c r="S34" s="25"/>
      <c r="T34" s="25"/>
      <c r="U34" s="32"/>
    </row>
    <row r="35" spans="1:23">
      <c r="G35" s="55">
        <f>(D25*E25+E25*F25+D25*F25)*2</f>
        <v>0</v>
      </c>
      <c r="H35" s="55">
        <f>SUM(G25:G34)</f>
        <v>0</v>
      </c>
      <c r="L35" s="44">
        <f>SUM(L25:L34)</f>
        <v>0</v>
      </c>
    </row>
    <row r="36" spans="1:23">
      <c r="A36" s="5"/>
      <c r="C36" s="5"/>
      <c r="E36" s="5"/>
      <c r="G36" s="55">
        <f t="shared" ref="G36:G42" si="0">(D26*E26+E26*F26+D26*F26)*2</f>
        <v>0</v>
      </c>
      <c r="I36" s="5"/>
      <c r="K36" s="5"/>
      <c r="M36" s="5"/>
      <c r="O36" s="5"/>
      <c r="Q36" s="5"/>
      <c r="S36" s="5"/>
      <c r="U36" s="5"/>
      <c r="W36" s="5"/>
    </row>
    <row r="37" spans="1:23">
      <c r="G37" s="55">
        <f t="shared" si="0"/>
        <v>0</v>
      </c>
    </row>
    <row r="38" spans="1:23">
      <c r="G38" s="55">
        <f t="shared" si="0"/>
        <v>0</v>
      </c>
    </row>
    <row r="39" spans="1:23">
      <c r="G39" s="55">
        <f t="shared" si="0"/>
        <v>0</v>
      </c>
    </row>
    <row r="40" spans="1:23">
      <c r="G40" s="55">
        <f t="shared" si="0"/>
        <v>0</v>
      </c>
    </row>
    <row r="41" spans="1:23">
      <c r="G41" s="55">
        <f t="shared" si="0"/>
        <v>0</v>
      </c>
    </row>
    <row r="42" spans="1:23">
      <c r="G42" s="55">
        <f t="shared" si="0"/>
        <v>0</v>
      </c>
    </row>
    <row r="43" spans="1:23">
      <c r="G43" s="55">
        <f>(D33*E33+E33*F33+D33*F33)*2</f>
        <v>0</v>
      </c>
    </row>
    <row r="44" spans="1:23">
      <c r="G44" s="55">
        <f>(D34*E34+E34*F34+D34*F34)*2</f>
        <v>0</v>
      </c>
    </row>
  </sheetData>
  <mergeCells count="26">
    <mergeCell ref="B25:B34"/>
    <mergeCell ref="C25:C34"/>
    <mergeCell ref="T2:U2"/>
    <mergeCell ref="T3:U3"/>
    <mergeCell ref="T4:U4"/>
    <mergeCell ref="T5:U5"/>
    <mergeCell ref="J23:J24"/>
    <mergeCell ref="K23:K24"/>
    <mergeCell ref="T14:U14"/>
    <mergeCell ref="T15:U15"/>
    <mergeCell ref="A1:K13"/>
    <mergeCell ref="N1:P1"/>
    <mergeCell ref="S8:U8"/>
    <mergeCell ref="T9:U9"/>
    <mergeCell ref="A23:A24"/>
    <mergeCell ref="T10:U10"/>
    <mergeCell ref="D23:G23"/>
    <mergeCell ref="I23:I24"/>
    <mergeCell ref="N2:N10"/>
    <mergeCell ref="N11:N15"/>
    <mergeCell ref="S1:U1"/>
    <mergeCell ref="T11:U11"/>
    <mergeCell ref="T12:U12"/>
    <mergeCell ref="T13:U13"/>
    <mergeCell ref="T6:U6"/>
    <mergeCell ref="T16:U16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40"/>
  <sheetViews>
    <sheetView workbookViewId="0">
      <selection activeCell="O19" sqref="O19"/>
    </sheetView>
  </sheetViews>
  <sheetFormatPr defaultRowHeight="13.5"/>
  <cols>
    <col min="1" max="1" width="12.625" customWidth="1"/>
    <col min="2" max="2" width="10.625" customWidth="1"/>
    <col min="3" max="16" width="11" customWidth="1"/>
    <col min="17" max="64" width="3.5" bestFit="1" customWidth="1"/>
  </cols>
  <sheetData>
    <row r="1" spans="1:13" ht="20.25">
      <c r="A1" s="112" t="s">
        <v>167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3">
      <c r="A2" s="113" t="s">
        <v>168</v>
      </c>
      <c r="B2" s="111"/>
      <c r="C2" s="114"/>
      <c r="D2" s="115"/>
      <c r="E2" s="109" t="s">
        <v>0</v>
      </c>
      <c r="F2" s="110"/>
      <c r="G2" s="57" t="s">
        <v>169</v>
      </c>
      <c r="H2" s="58" t="s">
        <v>170</v>
      </c>
      <c r="I2" s="58" t="s">
        <v>171</v>
      </c>
      <c r="J2" s="116" t="s">
        <v>172</v>
      </c>
      <c r="K2" s="116"/>
      <c r="L2" s="59" t="s">
        <v>173</v>
      </c>
    </row>
    <row r="3" spans="1:13">
      <c r="A3" s="111" t="s">
        <v>174</v>
      </c>
      <c r="B3" s="111"/>
      <c r="C3" s="111"/>
      <c r="D3" s="111"/>
      <c r="E3" s="109" t="s">
        <v>175</v>
      </c>
      <c r="F3" s="110"/>
      <c r="G3" s="60"/>
      <c r="H3" s="58"/>
      <c r="I3" s="58"/>
      <c r="J3" s="116"/>
      <c r="K3" s="116"/>
      <c r="L3" s="59"/>
    </row>
    <row r="4" spans="1:13">
      <c r="A4" s="109" t="s">
        <v>176</v>
      </c>
      <c r="B4" s="110"/>
      <c r="C4" s="111"/>
      <c r="D4" s="111"/>
      <c r="E4" s="109" t="s">
        <v>177</v>
      </c>
      <c r="F4" s="110"/>
      <c r="G4" s="60"/>
      <c r="H4" s="58"/>
      <c r="I4" s="58">
        <v>0</v>
      </c>
      <c r="J4" s="61"/>
      <c r="K4" s="61"/>
      <c r="L4" s="61"/>
    </row>
    <row r="5" spans="1:13">
      <c r="A5" s="109" t="s">
        <v>178</v>
      </c>
      <c r="B5" s="110"/>
      <c r="C5" s="111"/>
      <c r="D5" s="111"/>
      <c r="E5" s="109" t="s">
        <v>179</v>
      </c>
      <c r="F5" s="110"/>
      <c r="G5" s="60"/>
      <c r="H5" s="58"/>
      <c r="I5" s="58">
        <v>0</v>
      </c>
      <c r="J5" s="61"/>
      <c r="K5" s="61"/>
      <c r="L5" s="61"/>
    </row>
    <row r="6" spans="1:13">
      <c r="A6" s="109" t="s">
        <v>180</v>
      </c>
      <c r="B6" s="110"/>
      <c r="C6" s="111"/>
      <c r="D6" s="111"/>
      <c r="E6" s="109" t="s">
        <v>181</v>
      </c>
      <c r="F6" s="110"/>
      <c r="G6" s="60"/>
      <c r="H6" s="58"/>
      <c r="I6" s="58"/>
      <c r="J6" s="61"/>
      <c r="K6" s="61"/>
      <c r="L6" s="61"/>
    </row>
    <row r="7" spans="1:13">
      <c r="A7" s="111" t="s">
        <v>182</v>
      </c>
      <c r="B7" s="111"/>
      <c r="C7" s="111"/>
      <c r="D7" s="111"/>
      <c r="E7" s="109" t="s">
        <v>183</v>
      </c>
      <c r="F7" s="110"/>
      <c r="G7" s="60"/>
      <c r="H7" s="58"/>
      <c r="I7" s="58"/>
      <c r="J7" s="61"/>
      <c r="K7" s="61"/>
      <c r="L7" s="61"/>
    </row>
    <row r="8" spans="1:13">
      <c r="A8" s="111" t="s">
        <v>184</v>
      </c>
      <c r="B8" s="111"/>
      <c r="C8" s="111"/>
      <c r="D8" s="111"/>
      <c r="E8" s="109" t="s">
        <v>185</v>
      </c>
      <c r="F8" s="110"/>
      <c r="G8" s="60"/>
      <c r="H8" s="58"/>
      <c r="I8" s="58">
        <v>0</v>
      </c>
      <c r="J8" s="61"/>
      <c r="K8" s="61"/>
      <c r="L8" s="61"/>
    </row>
    <row r="9" spans="1:13">
      <c r="A9" s="111" t="s">
        <v>186</v>
      </c>
      <c r="B9" s="111"/>
      <c r="C9" s="111"/>
      <c r="D9" s="111"/>
      <c r="E9" s="60" t="s">
        <v>187</v>
      </c>
      <c r="F9" s="62"/>
      <c r="G9" s="60"/>
      <c r="H9" s="58"/>
      <c r="I9" s="58">
        <v>0</v>
      </c>
      <c r="J9" s="61"/>
      <c r="K9" s="61"/>
      <c r="L9" s="61"/>
    </row>
    <row r="10" spans="1:13">
      <c r="A10" s="111" t="s">
        <v>30</v>
      </c>
      <c r="B10" s="111"/>
      <c r="C10" s="111"/>
      <c r="D10" s="111"/>
      <c r="E10" s="60" t="s">
        <v>188</v>
      </c>
      <c r="F10" s="62"/>
      <c r="G10" s="60"/>
      <c r="H10" s="58"/>
      <c r="I10" s="58"/>
      <c r="J10" s="61"/>
      <c r="K10" s="61"/>
      <c r="L10" s="61"/>
    </row>
    <row r="11" spans="1:13">
      <c r="A11" s="109" t="s">
        <v>189</v>
      </c>
      <c r="B11" s="110"/>
      <c r="C11" s="111"/>
      <c r="D11" s="111"/>
      <c r="E11" s="60" t="s">
        <v>190</v>
      </c>
      <c r="F11" s="62"/>
      <c r="G11" s="60"/>
      <c r="H11" s="58"/>
      <c r="I11" s="58"/>
      <c r="J11" s="61"/>
      <c r="K11" s="61"/>
      <c r="L11" s="61"/>
    </row>
    <row r="12" spans="1:13">
      <c r="A12" s="109" t="s">
        <v>191</v>
      </c>
      <c r="B12" s="110"/>
      <c r="C12" s="111"/>
      <c r="D12" s="111"/>
      <c r="E12" s="60" t="s">
        <v>192</v>
      </c>
      <c r="F12" s="62"/>
      <c r="G12" s="60"/>
      <c r="H12" s="58"/>
      <c r="I12" s="58"/>
      <c r="J12" s="61"/>
      <c r="K12" s="61"/>
      <c r="L12" s="61"/>
    </row>
    <row r="13" spans="1:13">
      <c r="A13" s="109" t="s">
        <v>193</v>
      </c>
      <c r="B13" s="110"/>
      <c r="C13" s="111"/>
      <c r="D13" s="111"/>
      <c r="E13" s="60" t="s">
        <v>194</v>
      </c>
      <c r="F13" s="62"/>
      <c r="G13" s="60"/>
      <c r="H13" s="58"/>
      <c r="I13" s="58"/>
      <c r="J13" s="63"/>
      <c r="K13" s="61"/>
      <c r="L13" s="61"/>
    </row>
    <row r="14" spans="1:13">
      <c r="A14" s="109" t="s">
        <v>195</v>
      </c>
      <c r="B14" s="110"/>
      <c r="C14" s="111"/>
      <c r="D14" s="111"/>
      <c r="E14" s="109" t="s">
        <v>196</v>
      </c>
      <c r="F14" s="110"/>
      <c r="G14" s="60"/>
      <c r="H14" s="58"/>
      <c r="I14" s="58"/>
      <c r="J14" s="64"/>
      <c r="K14" s="64"/>
      <c r="L14" s="64"/>
      <c r="M14" s="10"/>
    </row>
    <row r="15" spans="1:13">
      <c r="A15" s="109" t="s">
        <v>197</v>
      </c>
      <c r="B15" s="110"/>
      <c r="C15" s="111"/>
      <c r="D15" s="111"/>
      <c r="E15" s="109" t="s">
        <v>198</v>
      </c>
      <c r="F15" s="110"/>
      <c r="G15" s="60"/>
      <c r="H15" s="58"/>
      <c r="I15" s="58"/>
      <c r="J15" s="63"/>
      <c r="K15" s="63"/>
      <c r="L15" s="63"/>
      <c r="M15" s="65"/>
    </row>
    <row r="16" spans="1:13">
      <c r="A16" s="109" t="s">
        <v>199</v>
      </c>
      <c r="B16" s="110"/>
      <c r="C16" s="111"/>
      <c r="D16" s="111"/>
      <c r="E16" s="111" t="s">
        <v>200</v>
      </c>
      <c r="F16" s="111"/>
      <c r="G16" s="60"/>
      <c r="H16" s="58"/>
      <c r="I16" s="58"/>
      <c r="J16" s="63"/>
      <c r="K16" s="64"/>
      <c r="L16" s="64"/>
      <c r="M16" s="10"/>
    </row>
    <row r="17" spans="1:40">
      <c r="A17" s="109" t="s">
        <v>201</v>
      </c>
      <c r="B17" s="110"/>
      <c r="C17" s="111"/>
      <c r="D17" s="111"/>
      <c r="E17" s="118"/>
      <c r="F17" s="118"/>
      <c r="G17" s="117"/>
      <c r="H17" s="117"/>
      <c r="I17" s="63"/>
      <c r="J17" s="63"/>
      <c r="K17" s="64"/>
      <c r="L17" s="64"/>
      <c r="M17" s="10"/>
    </row>
    <row r="18" spans="1:40">
      <c r="A18" s="109" t="s">
        <v>202</v>
      </c>
      <c r="B18" s="110"/>
      <c r="C18" s="111"/>
      <c r="D18" s="111"/>
      <c r="E18" s="109" t="s">
        <v>203</v>
      </c>
      <c r="F18" s="110"/>
      <c r="G18" s="58"/>
      <c r="H18" s="66"/>
      <c r="I18" s="64"/>
      <c r="J18" s="63"/>
      <c r="K18" s="64"/>
      <c r="L18" s="64"/>
      <c r="M18" s="10"/>
    </row>
    <row r="19" spans="1:40">
      <c r="A19" s="109" t="s">
        <v>204</v>
      </c>
      <c r="B19" s="110"/>
      <c r="C19" s="111"/>
      <c r="D19" s="111"/>
      <c r="E19" s="109" t="s">
        <v>205</v>
      </c>
      <c r="F19" s="110"/>
      <c r="G19" s="58"/>
      <c r="H19" s="66"/>
      <c r="I19" s="63"/>
      <c r="J19" s="63"/>
      <c r="K19" s="64"/>
      <c r="L19" s="64"/>
      <c r="M19" s="10"/>
    </row>
    <row r="20" spans="1:40">
      <c r="A20" s="109" t="s">
        <v>206</v>
      </c>
      <c r="B20" s="110"/>
      <c r="C20" s="111"/>
      <c r="D20" s="111"/>
      <c r="E20" s="109" t="s">
        <v>207</v>
      </c>
      <c r="F20" s="110"/>
      <c r="G20" s="58"/>
      <c r="H20" s="66"/>
      <c r="I20" s="63"/>
      <c r="J20" s="63"/>
      <c r="K20" s="64"/>
      <c r="L20" s="64"/>
      <c r="M20" s="10"/>
    </row>
    <row r="21" spans="1:40">
      <c r="A21" s="109" t="s">
        <v>208</v>
      </c>
      <c r="B21" s="110"/>
      <c r="C21" s="111"/>
      <c r="D21" s="111"/>
      <c r="E21" s="109" t="s">
        <v>209</v>
      </c>
      <c r="F21" s="110"/>
      <c r="G21" s="58"/>
      <c r="H21" s="66"/>
      <c r="I21" s="63"/>
      <c r="J21" s="63"/>
      <c r="K21" s="64"/>
      <c r="L21" s="64"/>
      <c r="M21" s="10"/>
    </row>
    <row r="22" spans="1:40">
      <c r="A22" s="109" t="s">
        <v>210</v>
      </c>
      <c r="B22" s="110"/>
      <c r="C22" s="111"/>
      <c r="D22" s="111"/>
      <c r="E22" s="109" t="s">
        <v>211</v>
      </c>
      <c r="F22" s="110"/>
      <c r="G22" s="58"/>
      <c r="H22" s="66"/>
      <c r="I22" s="63"/>
      <c r="J22" s="63"/>
      <c r="K22" s="64"/>
      <c r="L22" s="64"/>
      <c r="M22" s="10"/>
    </row>
    <row r="23" spans="1:40">
      <c r="A23" s="109" t="s">
        <v>212</v>
      </c>
      <c r="B23" s="110"/>
      <c r="C23" s="111"/>
      <c r="D23" s="111"/>
      <c r="E23" s="109" t="s">
        <v>213</v>
      </c>
      <c r="F23" s="110"/>
      <c r="G23" s="58"/>
      <c r="H23" s="66"/>
      <c r="I23" s="63"/>
      <c r="J23" s="63"/>
      <c r="K23" s="61"/>
      <c r="L23" s="61"/>
    </row>
    <row r="24" spans="1:40">
      <c r="A24" s="109" t="s">
        <v>214</v>
      </c>
      <c r="B24" s="110"/>
      <c r="C24" s="111"/>
      <c r="D24" s="111"/>
      <c r="E24" s="109" t="s">
        <v>215</v>
      </c>
      <c r="F24" s="110"/>
      <c r="G24" s="58"/>
      <c r="H24" s="66"/>
      <c r="I24" s="63"/>
      <c r="J24" s="63"/>
      <c r="K24" s="61"/>
      <c r="L24" s="61"/>
    </row>
    <row r="25" spans="1:40">
      <c r="A25" s="109" t="s">
        <v>216</v>
      </c>
      <c r="B25" s="110"/>
      <c r="C25" s="111"/>
      <c r="D25" s="111"/>
      <c r="E25" s="109" t="s">
        <v>217</v>
      </c>
      <c r="F25" s="110"/>
      <c r="G25" s="58"/>
      <c r="H25" s="66"/>
      <c r="I25" s="63"/>
      <c r="J25" s="63"/>
      <c r="K25" s="61"/>
      <c r="L25" s="61"/>
    </row>
    <row r="26" spans="1:40">
      <c r="A26" s="109" t="s">
        <v>218</v>
      </c>
      <c r="B26" s="110"/>
      <c r="C26" s="111"/>
      <c r="D26" s="111"/>
    </row>
    <row r="27" spans="1:40" s="61" customFormat="1" ht="12">
      <c r="A27" s="67" t="s">
        <v>219</v>
      </c>
    </row>
    <row r="28" spans="1:40" s="61" customFormat="1" ht="12">
      <c r="A28" s="119" t="s">
        <v>220</v>
      </c>
      <c r="B28" s="119" t="s">
        <v>221</v>
      </c>
      <c r="C28" s="119" t="s">
        <v>222</v>
      </c>
      <c r="D28" s="119" t="s">
        <v>223</v>
      </c>
      <c r="E28" s="119" t="s">
        <v>224</v>
      </c>
      <c r="F28" s="127" t="s">
        <v>225</v>
      </c>
      <c r="G28" s="127" t="s">
        <v>226</v>
      </c>
      <c r="H28" s="119" t="s">
        <v>227</v>
      </c>
      <c r="I28" s="119" t="s">
        <v>228</v>
      </c>
      <c r="J28" s="119" t="s">
        <v>229</v>
      </c>
      <c r="K28" s="119" t="s">
        <v>230</v>
      </c>
      <c r="L28" s="119" t="s">
        <v>231</v>
      </c>
      <c r="Q28" s="120" t="s">
        <v>232</v>
      </c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2"/>
    </row>
    <row r="29" spans="1:40" s="61" customFormat="1" ht="12">
      <c r="A29" s="119"/>
      <c r="B29" s="119"/>
      <c r="C29" s="119"/>
      <c r="D29" s="119"/>
      <c r="E29" s="119"/>
      <c r="F29" s="128"/>
      <c r="G29" s="128"/>
      <c r="H29" s="119"/>
      <c r="I29" s="119"/>
      <c r="J29" s="119"/>
      <c r="K29" s="119"/>
      <c r="L29" s="119"/>
      <c r="Q29" s="59">
        <v>0</v>
      </c>
      <c r="R29" s="59">
        <v>1</v>
      </c>
      <c r="S29" s="59">
        <v>2</v>
      </c>
      <c r="T29" s="59">
        <v>3</v>
      </c>
      <c r="U29" s="59">
        <v>4</v>
      </c>
      <c r="V29" s="59">
        <v>5</v>
      </c>
      <c r="W29" s="59">
        <v>6</v>
      </c>
      <c r="X29" s="59">
        <v>7</v>
      </c>
      <c r="Y29" s="59">
        <v>8</v>
      </c>
      <c r="Z29" s="59">
        <v>9</v>
      </c>
      <c r="AA29" s="59">
        <v>10</v>
      </c>
      <c r="AB29" s="59">
        <v>11</v>
      </c>
      <c r="AC29" s="59">
        <v>12</v>
      </c>
      <c r="AD29" s="59">
        <v>13</v>
      </c>
      <c r="AE29" s="59">
        <v>14</v>
      </c>
      <c r="AF29" s="59">
        <v>15</v>
      </c>
      <c r="AG29" s="59">
        <v>16</v>
      </c>
      <c r="AH29" s="59">
        <v>17</v>
      </c>
      <c r="AI29" s="59">
        <v>18</v>
      </c>
      <c r="AJ29" s="59">
        <v>19</v>
      </c>
      <c r="AK29" s="59">
        <v>20</v>
      </c>
      <c r="AL29" s="59">
        <v>21</v>
      </c>
      <c r="AM29" s="59">
        <v>22</v>
      </c>
      <c r="AN29" s="59">
        <v>23</v>
      </c>
    </row>
    <row r="30" spans="1:40" s="61" customFormat="1" ht="12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</row>
    <row r="31" spans="1:40" s="61" customFormat="1" ht="12"/>
    <row r="32" spans="1:40" s="61" customFormat="1" ht="12">
      <c r="A32" s="70" t="s">
        <v>233</v>
      </c>
    </row>
    <row r="33" spans="1:64" s="61" customFormat="1" ht="12">
      <c r="A33" s="123" t="s">
        <v>220</v>
      </c>
      <c r="B33" s="123" t="s">
        <v>234</v>
      </c>
      <c r="C33" s="123" t="s">
        <v>235</v>
      </c>
      <c r="D33" s="123" t="s">
        <v>224</v>
      </c>
      <c r="E33" s="123" t="s">
        <v>223</v>
      </c>
      <c r="F33" s="125" t="s">
        <v>225</v>
      </c>
      <c r="G33" s="123" t="s">
        <v>236</v>
      </c>
      <c r="H33" s="123" t="s">
        <v>237</v>
      </c>
      <c r="I33" s="123" t="s">
        <v>238</v>
      </c>
      <c r="J33" s="123" t="s">
        <v>239</v>
      </c>
      <c r="K33" s="123" t="s">
        <v>240</v>
      </c>
      <c r="L33" s="123" t="s">
        <v>241</v>
      </c>
      <c r="M33" s="123" t="s">
        <v>228</v>
      </c>
      <c r="N33" s="123" t="s">
        <v>229</v>
      </c>
      <c r="O33" s="123" t="s">
        <v>230</v>
      </c>
      <c r="P33" s="123" t="s">
        <v>242</v>
      </c>
      <c r="Q33" s="120" t="s">
        <v>243</v>
      </c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2"/>
      <c r="AO33" s="120" t="s">
        <v>244</v>
      </c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2"/>
    </row>
    <row r="34" spans="1:64" s="61" customFormat="1" ht="12">
      <c r="A34" s="124"/>
      <c r="B34" s="124"/>
      <c r="C34" s="124"/>
      <c r="D34" s="124"/>
      <c r="E34" s="124"/>
      <c r="F34" s="126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59">
        <v>0</v>
      </c>
      <c r="R34" s="59">
        <v>1</v>
      </c>
      <c r="S34" s="59">
        <v>2</v>
      </c>
      <c r="T34" s="59">
        <v>3</v>
      </c>
      <c r="U34" s="59">
        <v>4</v>
      </c>
      <c r="V34" s="59">
        <v>5</v>
      </c>
      <c r="W34" s="59">
        <v>6</v>
      </c>
      <c r="X34" s="59">
        <v>7</v>
      </c>
      <c r="Y34" s="59">
        <v>8</v>
      </c>
      <c r="Z34" s="59">
        <v>9</v>
      </c>
      <c r="AA34" s="59">
        <v>10</v>
      </c>
      <c r="AB34" s="59">
        <v>11</v>
      </c>
      <c r="AC34" s="59">
        <v>12</v>
      </c>
      <c r="AD34" s="59">
        <v>13</v>
      </c>
      <c r="AE34" s="59">
        <v>14</v>
      </c>
      <c r="AF34" s="59">
        <v>15</v>
      </c>
      <c r="AG34" s="59">
        <v>16</v>
      </c>
      <c r="AH34" s="59">
        <v>17</v>
      </c>
      <c r="AI34" s="59">
        <v>18</v>
      </c>
      <c r="AJ34" s="59">
        <v>19</v>
      </c>
      <c r="AK34" s="59">
        <v>20</v>
      </c>
      <c r="AL34" s="59">
        <v>21</v>
      </c>
      <c r="AM34" s="59">
        <v>22</v>
      </c>
      <c r="AN34" s="59">
        <v>23</v>
      </c>
      <c r="AO34" s="59">
        <v>0</v>
      </c>
      <c r="AP34" s="59">
        <v>1</v>
      </c>
      <c r="AQ34" s="59">
        <v>2</v>
      </c>
      <c r="AR34" s="59">
        <v>3</v>
      </c>
      <c r="AS34" s="59">
        <v>4</v>
      </c>
      <c r="AT34" s="59">
        <v>5</v>
      </c>
      <c r="AU34" s="59">
        <v>6</v>
      </c>
      <c r="AV34" s="59">
        <v>7</v>
      </c>
      <c r="AW34" s="59">
        <v>8</v>
      </c>
      <c r="AX34" s="59">
        <v>9</v>
      </c>
      <c r="AY34" s="59">
        <v>10</v>
      </c>
      <c r="AZ34" s="59">
        <v>11</v>
      </c>
      <c r="BA34" s="59">
        <v>12</v>
      </c>
      <c r="BB34" s="59">
        <v>13</v>
      </c>
      <c r="BC34" s="59">
        <v>14</v>
      </c>
      <c r="BD34" s="59">
        <v>15</v>
      </c>
      <c r="BE34" s="59">
        <v>16</v>
      </c>
      <c r="BF34" s="59">
        <v>17</v>
      </c>
      <c r="BG34" s="59">
        <v>18</v>
      </c>
      <c r="BH34" s="59">
        <v>19</v>
      </c>
      <c r="BI34" s="59">
        <v>20</v>
      </c>
      <c r="BJ34" s="59">
        <v>21</v>
      </c>
      <c r="BK34" s="59">
        <v>22</v>
      </c>
      <c r="BL34" s="59">
        <v>23</v>
      </c>
    </row>
    <row r="35" spans="1:64" s="61" customFormat="1" ht="12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64" s="61" customFormat="1" ht="12"/>
    <row r="37" spans="1:64" s="61" customFormat="1" ht="12">
      <c r="A37" s="70" t="s">
        <v>245</v>
      </c>
    </row>
    <row r="38" spans="1:64" s="61" customFormat="1" ht="12">
      <c r="A38" s="129" t="s">
        <v>220</v>
      </c>
      <c r="B38" s="129" t="s">
        <v>246</v>
      </c>
      <c r="C38" s="129" t="s">
        <v>247</v>
      </c>
      <c r="D38" s="129" t="s">
        <v>248</v>
      </c>
      <c r="E38" s="129" t="s">
        <v>249</v>
      </c>
      <c r="F38" s="129" t="s">
        <v>250</v>
      </c>
      <c r="G38" s="129" t="s">
        <v>251</v>
      </c>
      <c r="H38" s="129" t="s">
        <v>252</v>
      </c>
      <c r="I38" s="129" t="s">
        <v>253</v>
      </c>
      <c r="J38" s="129" t="s">
        <v>254</v>
      </c>
      <c r="K38" s="129" t="s">
        <v>170</v>
      </c>
      <c r="L38" s="129" t="s">
        <v>228</v>
      </c>
      <c r="M38" s="123" t="s">
        <v>229</v>
      </c>
      <c r="N38" s="123" t="s">
        <v>230</v>
      </c>
    </row>
    <row r="39" spans="1:64" s="61" customFormat="1" ht="12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24"/>
      <c r="N39" s="124"/>
    </row>
    <row r="40" spans="1:64" s="61" customFormat="1" ht="1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</row>
  </sheetData>
  <mergeCells count="118">
    <mergeCell ref="AO33:BL33"/>
    <mergeCell ref="A38:A39"/>
    <mergeCell ref="B38:B39"/>
    <mergeCell ref="C38:C39"/>
    <mergeCell ref="D38:D39"/>
    <mergeCell ref="E38:E39"/>
    <mergeCell ref="H33:H34"/>
    <mergeCell ref="I33:I34"/>
    <mergeCell ref="J33:J34"/>
    <mergeCell ref="K33:K34"/>
    <mergeCell ref="L33:L34"/>
    <mergeCell ref="M33:M34"/>
    <mergeCell ref="L38:L39"/>
    <mergeCell ref="M38:M39"/>
    <mergeCell ref="N38:N39"/>
    <mergeCell ref="F38:F39"/>
    <mergeCell ref="G38:G39"/>
    <mergeCell ref="H38:H39"/>
    <mergeCell ref="I38:I39"/>
    <mergeCell ref="J38:J39"/>
    <mergeCell ref="K38:K39"/>
    <mergeCell ref="K28:K29"/>
    <mergeCell ref="L28:L29"/>
    <mergeCell ref="Q28:AN28"/>
    <mergeCell ref="A33:A34"/>
    <mergeCell ref="B33:B34"/>
    <mergeCell ref="C33:C34"/>
    <mergeCell ref="D33:D34"/>
    <mergeCell ref="E33:E34"/>
    <mergeCell ref="F33:F34"/>
    <mergeCell ref="G33:G34"/>
    <mergeCell ref="E28:E29"/>
    <mergeCell ref="F28:F29"/>
    <mergeCell ref="G28:G29"/>
    <mergeCell ref="H28:H29"/>
    <mergeCell ref="I28:I29"/>
    <mergeCell ref="J28:J29"/>
    <mergeCell ref="N33:N34"/>
    <mergeCell ref="O33:O34"/>
    <mergeCell ref="P33:P34"/>
    <mergeCell ref="Q33:AN33"/>
    <mergeCell ref="A26:B26"/>
    <mergeCell ref="C26:D26"/>
    <mergeCell ref="A28:A29"/>
    <mergeCell ref="B28:B29"/>
    <mergeCell ref="C28:C29"/>
    <mergeCell ref="D28:D29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G17:H17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1:B11"/>
    <mergeCell ref="C11:D11"/>
    <mergeCell ref="A12:B12"/>
    <mergeCell ref="C12:D12"/>
    <mergeCell ref="A13:B13"/>
    <mergeCell ref="C13:D13"/>
    <mergeCell ref="A8:B8"/>
    <mergeCell ref="C8:D8"/>
    <mergeCell ref="E8:F8"/>
    <mergeCell ref="A9:B9"/>
    <mergeCell ref="C9:D9"/>
    <mergeCell ref="A10:B10"/>
    <mergeCell ref="C10:D10"/>
    <mergeCell ref="A6:B6"/>
    <mergeCell ref="C6:D6"/>
    <mergeCell ref="E6:F6"/>
    <mergeCell ref="A7:B7"/>
    <mergeCell ref="C7:D7"/>
    <mergeCell ref="E7:F7"/>
    <mergeCell ref="A4:B4"/>
    <mergeCell ref="C4:D4"/>
    <mergeCell ref="E4:F4"/>
    <mergeCell ref="A5:B5"/>
    <mergeCell ref="C5:D5"/>
    <mergeCell ref="E5:F5"/>
    <mergeCell ref="A1:L1"/>
    <mergeCell ref="A2:B2"/>
    <mergeCell ref="C2:D2"/>
    <mergeCell ref="E2:F2"/>
    <mergeCell ref="J2:K2"/>
    <mergeCell ref="A3:B3"/>
    <mergeCell ref="C3:D3"/>
    <mergeCell ref="E3:F3"/>
    <mergeCell ref="J3:K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组合机</vt:lpstr>
      <vt:lpstr>低露点</vt:lpstr>
      <vt:lpstr>空调箱</vt:lpstr>
      <vt:lpstr>负荷计算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2018-07-08T15:34:04Z</dcterms:modified>
</cp:coreProperties>
</file>